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comments1.xml" ContentType="application/vnd.openxmlformats-officedocument.spreadsheetml.comments+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PLANEACION 2021\PLANES DE ACCION 2021\"/>
    </mc:Choice>
  </mc:AlternateContent>
  <bookViews>
    <workbookView xWindow="0" yWindow="0" windowWidth="20490" windowHeight="7050" activeTab="3"/>
  </bookViews>
  <sheets>
    <sheet name="COAI " sheetId="13" r:id="rId1"/>
    <sheet name="Formato PAS PyP" sheetId="15" r:id="rId2"/>
    <sheet name="CODIGOS" sheetId="14" r:id="rId3"/>
    <sheet name="Hoja2" sheetId="17" r:id="rId4"/>
  </sheets>
  <definedNames>
    <definedName name="_xlnm._FilterDatabase" localSheetId="0" hidden="1">'COAI '!$A$4:$M$22</definedName>
    <definedName name="_xlnm._FilterDatabase" localSheetId="1" hidden="1">'Formato PAS PyP'!$A$6:$AD$6</definedName>
  </definedNames>
  <calcPr calcId="162913"/>
</workbook>
</file>

<file path=xl/calcChain.xml><?xml version="1.0" encoding="utf-8"?>
<calcChain xmlns="http://schemas.openxmlformats.org/spreadsheetml/2006/main">
  <c r="M70" i="17" l="1"/>
  <c r="L69" i="17"/>
  <c r="L68" i="17"/>
  <c r="L67" i="17"/>
  <c r="L66" i="17"/>
  <c r="L65" i="17"/>
  <c r="L64" i="17"/>
  <c r="L63" i="17"/>
  <c r="L62" i="17"/>
  <c r="L61" i="17"/>
  <c r="L60" i="17"/>
  <c r="L59" i="17"/>
  <c r="L58" i="17"/>
  <c r="L57" i="17"/>
  <c r="L56" i="17"/>
  <c r="L55" i="17"/>
  <c r="L54" i="17"/>
  <c r="L53" i="17"/>
  <c r="L52" i="17"/>
  <c r="L51" i="17"/>
  <c r="L50" i="17"/>
  <c r="L49" i="17"/>
  <c r="L48" i="17"/>
  <c r="L47" i="17"/>
  <c r="I46" i="17"/>
  <c r="L46" i="17" s="1"/>
  <c r="G46" i="17"/>
  <c r="I45" i="17"/>
  <c r="L45" i="17" s="1"/>
  <c r="G45" i="17"/>
  <c r="I44" i="17"/>
  <c r="L44" i="17" s="1"/>
  <c r="G44" i="17"/>
  <c r="I43" i="17"/>
  <c r="L43" i="17" s="1"/>
  <c r="G43" i="17"/>
  <c r="I42" i="17"/>
  <c r="L42" i="17" s="1"/>
  <c r="G42" i="17"/>
  <c r="I41" i="17"/>
  <c r="L41" i="17" s="1"/>
  <c r="G41" i="17"/>
  <c r="L40" i="17"/>
  <c r="I39" i="17"/>
  <c r="L39" i="17" s="1"/>
  <c r="G39" i="17"/>
  <c r="L38" i="17"/>
  <c r="I37" i="17"/>
  <c r="L37" i="17" s="1"/>
  <c r="G37" i="17"/>
  <c r="L36" i="17"/>
  <c r="L35" i="17"/>
  <c r="L34" i="17"/>
  <c r="L33" i="17"/>
  <c r="L32" i="17"/>
  <c r="L31" i="17"/>
  <c r="L30" i="17"/>
  <c r="L29" i="17"/>
  <c r="L28" i="17"/>
  <c r="L27" i="17"/>
  <c r="L26" i="17"/>
  <c r="L25" i="17"/>
  <c r="L24" i="17"/>
  <c r="L23" i="17"/>
  <c r="M22" i="17"/>
  <c r="L22" i="17"/>
  <c r="L21" i="17"/>
  <c r="L17" i="17"/>
  <c r="L16" i="17"/>
  <c r="L15" i="17"/>
  <c r="L14" i="17"/>
  <c r="L13" i="17"/>
  <c r="L11" i="17"/>
  <c r="M11" i="17" s="1"/>
  <c r="L10" i="17"/>
  <c r="L9" i="17"/>
  <c r="M8" i="17"/>
  <c r="L8" i="17"/>
  <c r="L7" i="17"/>
  <c r="M7" i="17" s="1"/>
  <c r="I136" i="17" l="1"/>
  <c r="G136" i="17"/>
  <c r="AA55" i="15" l="1"/>
  <c r="AA54" i="15"/>
  <c r="AA53" i="15"/>
  <c r="AA52" i="15"/>
  <c r="AA51" i="15"/>
  <c r="AA50" i="15"/>
  <c r="AA48" i="15"/>
  <c r="AA46" i="15"/>
  <c r="I55" i="15" l="1"/>
  <c r="I54" i="15"/>
  <c r="I53" i="15"/>
  <c r="I52" i="15"/>
  <c r="I51" i="15"/>
  <c r="I50" i="15"/>
  <c r="I48" i="15"/>
  <c r="I46" i="15"/>
  <c r="I136" i="15" s="1"/>
  <c r="G55" i="15"/>
  <c r="G54" i="15"/>
  <c r="G53" i="15"/>
  <c r="G52" i="15"/>
  <c r="G51" i="15"/>
  <c r="G50" i="15"/>
  <c r="G48" i="15"/>
  <c r="G46" i="15"/>
  <c r="G136" i="15" s="1"/>
</calcChain>
</file>

<file path=xl/comments1.xml><?xml version="1.0" encoding="utf-8"?>
<comments xmlns="http://schemas.openxmlformats.org/spreadsheetml/2006/main">
  <authors>
    <author>Usuario</author>
  </authors>
  <commentList>
    <comment ref="V20" authorId="0" shapeId="0">
      <text>
        <r>
          <rPr>
            <b/>
            <sz val="9"/>
            <color indexed="81"/>
            <rFont val="Tahoma"/>
            <family val="2"/>
          </rPr>
          <t>Usuario:</t>
        </r>
        <r>
          <rPr>
            <sz val="9"/>
            <color indexed="81"/>
            <rFont val="Tahoma"/>
            <family val="2"/>
          </rPr>
          <t xml:space="preserve">
nombrarlas todas</t>
        </r>
      </text>
    </comment>
  </commentList>
</comments>
</file>

<file path=xl/sharedStrings.xml><?xml version="1.0" encoding="utf-8"?>
<sst xmlns="http://schemas.openxmlformats.org/spreadsheetml/2006/main" count="4139" uniqueCount="532">
  <si>
    <t>Cód. Programa</t>
  </si>
  <si>
    <t>Programa</t>
  </si>
  <si>
    <t>Subprograma</t>
  </si>
  <si>
    <t>Proyecto</t>
  </si>
  <si>
    <t>Cód. Subprograma</t>
  </si>
  <si>
    <t>Cód. Proyecto (BPI)</t>
  </si>
  <si>
    <t>Fuente de Recursos</t>
  </si>
  <si>
    <t>Categoria de la Linea Operativa</t>
  </si>
  <si>
    <t>COMPONENTE OPERATIVO ANUAL DE INVERSIONES (COAI)</t>
  </si>
  <si>
    <t>DIMENSIONES PDSP</t>
  </si>
  <si>
    <t>COMPONENTES PDSP</t>
  </si>
  <si>
    <t>CODIGOS</t>
  </si>
  <si>
    <t>Linea Operativa PDSP</t>
  </si>
  <si>
    <t>PROMOCIÓN DE LA SALUD</t>
  </si>
  <si>
    <t>GESTIÓN DE RIESGO EN SALUD</t>
  </si>
  <si>
    <t>GESTIÓN DE LA SALUD PÚBLICA</t>
  </si>
  <si>
    <t>PIC</t>
  </si>
  <si>
    <t>AGENDA TRANSECTORIAL</t>
  </si>
  <si>
    <t>INDIVIDUAL - POS</t>
  </si>
  <si>
    <t>COLECTIVO - PIC</t>
  </si>
  <si>
    <t>GSP</t>
  </si>
  <si>
    <t>REHABILITACIÓN BASADA EN COMUNIDAD</t>
  </si>
  <si>
    <t>PREVENCIÓN Y CONTROL DE VECTORES</t>
  </si>
  <si>
    <t>CONFORMACIÓN Y FORTALECIMIENTO DE REDES SOCIALES, COMUNITARIAS, SECTORIALES E INTERSECTORIALES</t>
  </si>
  <si>
    <t>ZONAS DE ORIENTACIÓN Y CENTROS DE ESCUCHA</t>
  </si>
  <si>
    <t>INFORMACIÓN EN SALUD</t>
  </si>
  <si>
    <t>EDUCACIÓN Y COMUNICACIÓN EN SALUD</t>
  </si>
  <si>
    <t>INTERVENCIÓN DE LA POBLACIÓN TRABAJADORA INFORMAL</t>
  </si>
  <si>
    <t>CANALIZACIÓN</t>
  </si>
  <si>
    <t>CARACTERIZACIÓN SOCIAL Y AMBIENTAL</t>
  </si>
  <si>
    <t>TAMIZAJE</t>
  </si>
  <si>
    <t>JORNADAS DE SALUD</t>
  </si>
  <si>
    <t>VACUNACIÓN ANTIRRÁBICA</t>
  </si>
  <si>
    <t>BIOLÓGICO</t>
  </si>
  <si>
    <t>MEDICAMENTOS</t>
  </si>
  <si>
    <t>N/A</t>
  </si>
  <si>
    <t>Categoria Fuente de Recursos</t>
  </si>
  <si>
    <t>1. Recursos Provenientes del Sistema General de Participaciones (SGP), los estimará el MSPS a cada ET conforme  a la Ley 715 de 2001</t>
  </si>
  <si>
    <t>1.1.1. Destinados para salud pública: acciones de salud pública, de promoción y prevención en el marco de la estrategia de atención primaria en salud (10% de la asignación del SGP anual en salud).</t>
  </si>
  <si>
    <t>1.1.2. Destinados al régimen subsidiado.</t>
  </si>
  <si>
    <t>1.1.3. Destinados a prestación de servicios de salud, prioritariamente en aquellos lugares donde solo el Estado está en capacidad de prestar el servicio de salud en condiciones de eficiencia y/o régimen subsidiado (el valor restante de la asignación del SGP en salud anual) .</t>
  </si>
  <si>
    <t>1.1.4. Destinados a la prestación se servicios de salud a la población pobre en lo no cubierto con subsidios a la demanda (aportes patronales).</t>
  </si>
  <si>
    <t>1.1.5. Destinados al pago de obligaciones que no fueren posibles por parte de las Empresas Sociales del Estado - ESE  (compra de cartera). Fondo de Salvamento y Garantía del sector salud - FONSAET (Ley 1608 de 2013).</t>
  </si>
  <si>
    <t>1.1.6. Destinados a los aportes patronales.</t>
  </si>
  <si>
    <t>1.1.7. Recursos transformados SGP- Prestación (Res. 4015/2013).  Son Recursos que no son necesarios para la financiación del componente de prestación de servicios en lo no cubierto con subsidiados a la demanda del SGP-Prestación transformados al Régimen Subsidiado.</t>
  </si>
  <si>
    <t xml:space="preserve">1.2. Recursos del SGP - Propósito General de Libre Destinación </t>
  </si>
  <si>
    <t>2. Transferencias en salud del Ministerio de Salud y Protección Social (MSPS)</t>
  </si>
  <si>
    <t>3. Rentas cedidas (Departamentos)</t>
  </si>
  <si>
    <t>4. Recursos del Esfuerzo Propio Territorial (Recursos propios)</t>
  </si>
  <si>
    <t>5. Recursos de las Cajas de Compensación Familiar (Municipios)</t>
  </si>
  <si>
    <t>6. FOSYGA (% destinado a ET)</t>
  </si>
  <si>
    <t>7. Otros Recursos departamentales y/o distritales</t>
  </si>
  <si>
    <t>1. Recursos Provenientes del Sistema General de Participaciones (SGP), los estimará el MSPS a cada ET conforme  a la Ley 715 de 2002</t>
  </si>
  <si>
    <t>1. Recursos Provenientes del Sistema General de Participaciones (SGP), los estimará el MSPS a cada ET conforme  a la Ley 715 de 2003</t>
  </si>
  <si>
    <t>1. Recursos Provenientes del Sistema General de Participaciones (SGP), los estimará el MSPS a cada ET conforme  a la Ley 715 de 2004</t>
  </si>
  <si>
    <t>1. Recursos Provenientes del Sistema General de Participaciones (SGP), los estimará el MSPS a cada ET conforme  a la Ley 715 de 2005</t>
  </si>
  <si>
    <t>1. Recursos Provenientes del Sistema General de Participaciones (SGP), los estimará el MSPS a cada ET conforme  a la Ley 715 de 2006</t>
  </si>
  <si>
    <t>1. Recursos Provenientes del Sistema General de Participaciones (SGP), los estimará el MSPS a cada ET conforme  a la Ley 715 de 2007</t>
  </si>
  <si>
    <t>1. Recursos Provenientes del Sistema General de Participaciones (SGP), los estimará el MSPS a cada ET conforme  a la Ley 715 de 2008</t>
  </si>
  <si>
    <t>1.1.1.1. DIMENSIÓN DE SALUD AMBIENTAL</t>
  </si>
  <si>
    <t>1.1.1.1.1 HÁBITAT SALUDABLE</t>
  </si>
  <si>
    <t>1.1.1.1.2 SITUACIONES EN SALUD RELACIONADAS CON CONDICIONES AMBIENTALES</t>
  </si>
  <si>
    <t>1.1.1.2 DIMENSIÓN DE VIDA SALUDABLE Y CONDICIONES NO TRANSMISIBLES</t>
  </si>
  <si>
    <t>1.1.1.2.1 MODOS, CONDICIONES Y ESTILOS DE VIDA SALUDABLES</t>
  </si>
  <si>
    <t>1.1.1.2.2 CONDICIONES CRÓNICAS PREVALENTES</t>
  </si>
  <si>
    <t>1.1.1.3 DIMENSIÓN CONVIVENCIA SOCIAL Y SALUD MENTAL</t>
  </si>
  <si>
    <t>1.1.1.3.1 PROMOCIÓN DE LA SALUD MENTAL Y LA CONVIVENCIA</t>
  </si>
  <si>
    <t>1.1.1.3.2 PREVENCIÓN Y ATENCIÓN INTEGRAL A PROBLEMAS Y TRASTORNOS MENTALES Y A DIFERENTES FORMAS DE VIOLENCIA</t>
  </si>
  <si>
    <t>1.1.1.4 DIMENSIÓN SEGURIDAD ALIMENTARIA Y NUTRICIONAL</t>
  </si>
  <si>
    <t>1.1.1.4.1 DISPONIBILIDAD Y ACCESO A LOS ALIMENTOS</t>
  </si>
  <si>
    <t>1.1.1.4.2 CONSUMO Y APROVECHAMIENTO BIOLÓGICO DE ALIMENTOS</t>
  </si>
  <si>
    <t>1.1.1.4.3 INOCUIDAD Y CALIDAD DE LOS ALIMENTOS</t>
  </si>
  <si>
    <t>1.1.1.5 DIMENSIÓN SEXUALIDAD, DERECHOS SEXUALES Y REPRODUCTIVOS</t>
  </si>
  <si>
    <t>1.1.1.5.1 PROMOCIÓN DE LOS DERECHOS SEXUALES Y REPRODUCTIVOS Y EQUIDAD DE GÉNERO</t>
  </si>
  <si>
    <t>1.1.1.5.2 PREVENCIÓN Y ATENCIÓN INTEGRAL EN SALUD SEXUAL Y REPRODUCTIVA DESDE UN ENFOQUE DE DERECHOS</t>
  </si>
  <si>
    <t>1.1.1.6 DIMENSIÓN VIDA SALUDABLE Y ENFERMEDADES TRANSMISIBLES</t>
  </si>
  <si>
    <t>1.1.1.6.1 ENFERMEDADES EMERGENTES, RE-EMERGENTES Y DESATENDIDAS</t>
  </si>
  <si>
    <t>1.1.1.6.2 ENFERMEDADES INMUNOPREVENIBLES</t>
  </si>
  <si>
    <t>1.1.1.6.3 CONDICIONES Y SITUACIONES ENDEMO- EPIDÉMICAS</t>
  </si>
  <si>
    <t>1.1.1.7 DIMENSIÓN SALUD PÚBLICA EN EMERGENCIAS Y DESASTRES</t>
  </si>
  <si>
    <t>1.1.1.7.1 GESTIÓN INTEGRAL DE RIESGOS EN EMERGENCIAS Y DESASTRES</t>
  </si>
  <si>
    <t>1.1.1.7.2 RESPUESTA EN SALUD ANTE SITUACIONES DE EMERGENCIAS Y DESASTRES</t>
  </si>
  <si>
    <t>1.1.1.8 DIMENSIÓN SALUD Y ÁMBITO LABORAL</t>
  </si>
  <si>
    <t>1.1.1.8.1 SEGURIDAD Y SALUD EN EL TRABAJO</t>
  </si>
  <si>
    <t>1.1.1.8.2 SITUACIONES PREVALENTES DE ORIGEN LABORAL</t>
  </si>
  <si>
    <t>1.1.1.9 DIMENSIÓN TRANSVERSAL GESTIÓN DIFERENCIAL DE POBLACIONES VULNERABLES</t>
  </si>
  <si>
    <t>1.1.1.9.1 DESARROLLO INTEGRAL DE LAS NIÑAS, NIÑOS Y ADOLESCENTES</t>
  </si>
  <si>
    <t>1.1.1.9.2 ENVEJECIMIENTO Y VEJEZ</t>
  </si>
  <si>
    <t>1.1.1.9.3 SALUD Y GÉNERO</t>
  </si>
  <si>
    <t>1.1.1.9.4 SALUD EN POBLACIÓNES ÉTNICAS</t>
  </si>
  <si>
    <t>1.1.1.9.5 DISCAPACIDAD</t>
  </si>
  <si>
    <t>1.1.1.9.6 VÍCTIMAS DEL CONFLICTO ARMADO INTERNO</t>
  </si>
  <si>
    <t>1.1.1.10 DIMENSIÓN FORTALECIMIENTO DE LA AUTORIDAD SANITARIA PARA LA GESTIÓN EN SALUD</t>
  </si>
  <si>
    <t>1.1.1.10.1 FORTALECIMIENTO DE LA AUTORIDAD SANITARIA</t>
  </si>
  <si>
    <t>Dimensión PDSP
(VER HOJA CODIGOS)</t>
  </si>
  <si>
    <t>Componente PDSP 
(VER HOJA CODIGOS)</t>
  </si>
  <si>
    <t>Código FUT</t>
  </si>
  <si>
    <t>Apropiación Anual 
(Miles de Pesos)</t>
  </si>
  <si>
    <t>Fuente de Recursos
(VER HOJA CODIGOS)</t>
  </si>
  <si>
    <t>Categoria Fuente de Recursos
(VER HOJA CODIGOS)</t>
  </si>
  <si>
    <t>AÑOS</t>
  </si>
  <si>
    <t>AVPP</t>
  </si>
  <si>
    <t>AVISAS</t>
  </si>
  <si>
    <t>CASOS</t>
  </si>
  <si>
    <t>DOCUMENTOS</t>
  </si>
  <si>
    <t>HABITANTES</t>
  </si>
  <si>
    <t>NÚMERO</t>
  </si>
  <si>
    <t>PERSONAS</t>
  </si>
  <si>
    <t>PORCENTAJE</t>
  </si>
  <si>
    <t>Unidad de Medida</t>
  </si>
  <si>
    <t xml:space="preserve">PIC </t>
  </si>
  <si>
    <t>Sub Categoria AENXO TÉCNICO RESOLUCIÓN 518 DE 2015</t>
  </si>
  <si>
    <t>IPS</t>
  </si>
  <si>
    <t>Nombres y Apellidos</t>
  </si>
  <si>
    <t>Responsable Cargo</t>
  </si>
  <si>
    <t>Responsable Dependencia</t>
  </si>
  <si>
    <t>Total Recursos Programados (en pesos)</t>
  </si>
  <si>
    <t>FUT</t>
  </si>
  <si>
    <t>Subcategoria Fuente de Financiación</t>
  </si>
  <si>
    <t>Fuente de Financiación</t>
  </si>
  <si>
    <t>Código Rubro Presupuestal</t>
  </si>
  <si>
    <t>Momentos del curso de vida (Res 3202/16)</t>
  </si>
  <si>
    <t>Población sujeto (Res 3280 de 2018)</t>
  </si>
  <si>
    <t>Entornos (Res 3202/16)</t>
  </si>
  <si>
    <t>Ambito territorial (Res 3202/16)</t>
  </si>
  <si>
    <t>Categoría  Operativa PDSP</t>
  </si>
  <si>
    <t>Línea Operativa PDSP</t>
  </si>
  <si>
    <t>Trimestre 4</t>
  </si>
  <si>
    <t>Trimestre 3</t>
  </si>
  <si>
    <t>Trimestre 2</t>
  </si>
  <si>
    <t>Trimestre 1</t>
  </si>
  <si>
    <t>Descripción de la Actividad</t>
  </si>
  <si>
    <t>Fuente de Financiación Real</t>
  </si>
  <si>
    <t>Meta Sanitaria del componente o meta de producto</t>
  </si>
  <si>
    <t>Objetivos Sanitarios de la dimensión u objetivos de resultado</t>
  </si>
  <si>
    <t>Dimensión PDSP</t>
  </si>
  <si>
    <t>Objetivos Estratégicos del PTS</t>
  </si>
  <si>
    <t>No excluyente</t>
  </si>
  <si>
    <t>Excluyente</t>
  </si>
  <si>
    <t>Año 2019</t>
  </si>
  <si>
    <t>* ESTE FORMATO NO REEMPLAZA EL CARGUE DE INFORMACIÓN EN EL PORTAL WEB DE GESTIÓN PDSP, DEBE SER UTILIZADO COMO GUIA PARA EL DILIGENCIAMIENTO DEL PLAN DE ACCIÓN EN SALUD PARA EL POSTERIOR CARGUE EN LA PLATAFORMA DISPUESTA POR EL MINISTERIO DE SALUD Y PROTECCIÓN SOCIALEN EL SISPRO.</t>
  </si>
  <si>
    <t>REALIZADO: DIRECCIÓN DE EPIDEMIOLOGIA Y DEMOGRAFIA - GRUPO DE PLANEACIÓN EN SALUD y  DIRECCIÓN DE PROMOCIÓN Y PREVENCIÓN - GRUPO DE GESTIÓN DE LA SALUD PÚBLICA</t>
  </si>
  <si>
    <t xml:space="preserve">FECHA DE FORMATO: 14/12/2017 </t>
  </si>
  <si>
    <t>DIMENSIÓN FORTALECIMIENTO DE LA AUTORIDAD SANITARIA PARA LA GESTIÓN EN SALUD</t>
  </si>
  <si>
    <t>DIMENSIÓN CONVIVENCIA SOCIAL Y SALUD MENTAL</t>
  </si>
  <si>
    <t>DIMENSION SEXUALIDAD, DERECHOS SEXUALES Y REPRODUCTIVOS</t>
  </si>
  <si>
    <t>DIMENSION VIDA SALUDABLE Y ENFERMEDADES TRANSMISIBLES</t>
  </si>
  <si>
    <t>DIMENSION TRANSVERSAL GESTION DIFERENCIAL EN POBLACIONES VULNERABLES</t>
  </si>
  <si>
    <t xml:space="preserve">1.1.1.10 </t>
  </si>
  <si>
    <t xml:space="preserve">1.1.1.3 </t>
  </si>
  <si>
    <t>1.1.1.5</t>
  </si>
  <si>
    <t>1.1.1.6</t>
  </si>
  <si>
    <t>1.1.1.9</t>
  </si>
  <si>
    <t>AUTORIDAD SANITARIA PARA LA GESTION EN SALUD</t>
  </si>
  <si>
    <t>CONVIVENCIA SOCIAL Y SALUD MENTAL</t>
  </si>
  <si>
    <t>SEGURIDAD ALIMENTARIA Y NUTRICIONAL</t>
  </si>
  <si>
    <t>SEXUALIDAD DERECHOS SEXUALES Y REPRODUCTIVOS</t>
  </si>
  <si>
    <t>VIDA SALUDABLE Y ENFERMEDADES TRANSMISBLES</t>
  </si>
  <si>
    <t>GESTION DIFERENCIAL EN POBLACIONES VULNERABLES</t>
  </si>
  <si>
    <t>FORTALECIMIENTO DE LA AURORIDAD SANITARIA</t>
  </si>
  <si>
    <t>PROMOCIÓN DE LA SALUD MENTAL Y LA CONVIVENCIA</t>
  </si>
  <si>
    <t>DISPONIBILIDAD Y ACCESO A LOS ALIMENTOS</t>
  </si>
  <si>
    <t>PROMOCION DE LOS DERECHOS SEXUALES Y REPRODUCTIVOS Y EQUIDAD DE GENERO</t>
  </si>
  <si>
    <t>ENFERMEDADES EMERGENTES RE- EMERGENTES Y DESATENDIDAS</t>
  </si>
  <si>
    <t>ENFERMEDADES INMUNOPREVENIBLES</t>
  </si>
  <si>
    <t>DESARROLLO INTEGRAL DE LAS NIÑAS, NIÑOS Y ADOLECENTES</t>
  </si>
  <si>
    <t>SALUD EN POBLACIONES ETNICAS</t>
  </si>
  <si>
    <t>VICTIMAS DEL CONFLICTO ARMADO</t>
  </si>
  <si>
    <t>DISCAPACIDAD</t>
  </si>
  <si>
    <t>1.2.9.1</t>
  </si>
  <si>
    <t>VIGILANCIA EPIDEMIOLOGICA SANITARIA</t>
  </si>
  <si>
    <t>1.2.9.2</t>
  </si>
  <si>
    <t>GARANTIA DEL ASEGURAMIENTO Y LA PROVISION ADECUADA DE SERVICIOS DE SALUD</t>
  </si>
  <si>
    <t>MODOS CONDICIONES Y ESTILOS DE VIDA SALUDABLES</t>
  </si>
  <si>
    <t>CONDICIONES CRONICAS PREVALENTES</t>
  </si>
  <si>
    <t>1.2.3.1</t>
  </si>
  <si>
    <t>PROMOCION DE LA SALUD MENTAL Y LA CONVIVENCIA</t>
  </si>
  <si>
    <t>1.2.5.1</t>
  </si>
  <si>
    <t>1.2.2.3</t>
  </si>
  <si>
    <t>ENFERMEDADES EMERGENTES RE - EMERGENTES Y DESATENDIDAS</t>
  </si>
  <si>
    <t>1.2.2.2</t>
  </si>
  <si>
    <t>1.2.11.1</t>
  </si>
  <si>
    <t>DESARROLLO INTEGRAL DE NNA</t>
  </si>
  <si>
    <t>PERSONAS EN CONDICION DE DISCAPACIDAD</t>
  </si>
  <si>
    <t>ASEGURAMIENTO EN SALUD</t>
  </si>
  <si>
    <t>PRESTACION DE SERVICIOS EN SALUD</t>
  </si>
  <si>
    <t>GESTION DEL PIC</t>
  </si>
  <si>
    <t>ATENCION PRIMARIA SOCIAL</t>
  </si>
  <si>
    <t>DERECHOS SEXUALES Y REPRODUCTIVOS</t>
  </si>
  <si>
    <t>SALUD INFANTIL</t>
  </si>
  <si>
    <t>Sexualidad, derechos sexuales y reproductivos</t>
  </si>
  <si>
    <t xml:space="preserve">Vida Saludable y Condiciones transmisibles </t>
  </si>
  <si>
    <t xml:space="preserve"> Fortalecimiento de la autoridad sanitaria para la gestión en salud.</t>
  </si>
  <si>
    <t>Gestión diferencial de poblaciones de protección especial</t>
  </si>
  <si>
    <t>Fortalecimiento de la autoridad sanitaria para la gestión en salud</t>
  </si>
  <si>
    <t>Aumentar los habitos y estilos de vida en salu oral de toda la población.</t>
  </si>
  <si>
    <t>Fortalecer el  Programa ampliado de vacunación  e Inmunizacion para  la población  objeto del municipio de Riosucio.</t>
  </si>
  <si>
    <t>Mantener cobertura universal en aseguramiento en salud para el municipio de Riosucio Caldas</t>
  </si>
  <si>
    <t>Realizar auditorias a las EPS-IPS-ESE con el fin de realizar seguimiento a la prestacion de los servicios de salud a la poblacion afliada y coordinar el programa de prestacion de servicios en salud</t>
  </si>
  <si>
    <t>contiuar con el proceso de la actualizacion de la politica publica mendiante 6 mesas intersectoriales</t>
  </si>
  <si>
    <t>Realizar 3 Monitoreo Rápidos de Cobertura MRC</t>
  </si>
  <si>
    <t>Campañas de promocion a la afiliacion al SGSSS</t>
  </si>
  <si>
    <t>Identfificar el 95% de las personas registradas como PPNA</t>
  </si>
  <si>
    <t>Gestion y utilizacion eficiente de los cupos de los afiliados al regimen subsidiado</t>
  </si>
  <si>
    <t>Adecuacion tecnologica y contratacion del recurso humano para que administre la base de datos del regimen subsidiado y la afiliacion en el municipio</t>
  </si>
  <si>
    <t>Elaboracion instrumento tecnico juridico por medio del cual se destinan los recursos que garantizan la continuidad del aseguramiento en salud de los afiliados al regimen subsidiado del municipio de Riosucio Caldas</t>
  </si>
  <si>
    <t>Realizar la gestion financiera oportuna para la afectacion y cancelacion adecuada de los recrusos del fondo local de salud</t>
  </si>
  <si>
    <t>Realizar auditorias a las EPS  mediante la metodologia GAUDI con el fin de realizar seguimiento a la prestacion de los servicios de salud y operación del regimen subsidiado</t>
  </si>
  <si>
    <t xml:space="preserve">Realizar estrategia de comunicación comunitaria e individuales para la promocion del SAT </t>
  </si>
  <si>
    <t>Realizar 2 rendicion de cuentas de la direccion Local de Salud</t>
  </si>
  <si>
    <t>Planear las actividades a desarrollar para garantizar el cumplimiento del Sistema Obligatorio de Garantía de la Calidad  en el municipio, atreves de la inspección vigilancia y control que realice la direccion local de salud mediante las auditorias de calidad según la circular 001 de 2020de la Superintendencia de Salud.</t>
  </si>
  <si>
    <t>Realizar búsqueda activa de Prestadores de  Servicios de Salud  en el municipio de Riosucio caldas  mediante visitas de verificación de estándares de calidad  de  sistema único de habilitación  y actualización de censo trimestralmente.</t>
  </si>
  <si>
    <t>Mantener actualizado el censo de servicios de cosmetología que  presten  servicios en el municipio de Riosucio caldas para efectos de Inspección Vigilancia y Control -IVC</t>
  </si>
  <si>
    <t>Apoyar la Dirección Local de Salud para efectuar los requerimientos a los  prestadores de servicios de salud que  incumplan con el Sistema Obligatorio de Garantía de Calidad  (SOGC) en el ámbito de  la vigilancia, inspección y control  que le compete al nivel municipal</t>
  </si>
  <si>
    <t>Apoyar la Dirección Local de Salud en la implementación del Programa de Auditoria para el mejoramiento de la Calidad de la Atención en Salud – PAMEC,  según sus competencias.</t>
  </si>
  <si>
    <t>NUMERO</t>
  </si>
  <si>
    <t>GESTION DE LA SALUD PUBLICA</t>
  </si>
  <si>
    <t>GESTION DEL RIESGO EN SALUD</t>
  </si>
  <si>
    <t>INDIVIDUAL POS</t>
  </si>
  <si>
    <t>DE ALTA RURALIDAD</t>
  </si>
  <si>
    <t>INSTITUCIONAL</t>
  </si>
  <si>
    <t>COMUNITARIA</t>
  </si>
  <si>
    <t>TODAS</t>
  </si>
  <si>
    <t>REDES</t>
  </si>
  <si>
    <t>TODOS</t>
  </si>
  <si>
    <t>PERSONA</t>
  </si>
  <si>
    <t>DESARROLLAR ACCCIONES PARA EL DIRECCIONAMIENTO DE TODOS LOS COMPONENTES DE VIGILANCIA DEMOGRAFICA, EPIDEMIOLOGICA, DE GESTION DE SERVICIOS DE SALUD, DESARROLLANDO CAPACIDADES LOCALES PARA PODER REALIZAR ASISTENCIA TECNICA E INSPECCION VIGILANCIA Y CONTROL</t>
  </si>
  <si>
    <t>MEJORAR EL FUNCIONAMIENTO COMO AUTORIDAD SANITARIA MEDIANTE EL EJERCICIO DE PLANIFICACION, E INTEGRACION DE LAS ACCIONES RELACIONADAS EN SALUD</t>
  </si>
  <si>
    <t>FORTALECER LOS ZOE COMO EL PRIMER ESLAVON DE MENORES CON PROBLEMAS DE CONSUMO DE SPA Y FORTALECER LOS DERECHOS SEXUALES Y REPRODUCTIVOS</t>
  </si>
  <si>
    <t>SISVAN SISTEMA DE VIGILANCIA Y NUTRICIONAL APLICADO PARA POBLACION DEL AREA URBANA Y RURAL QUE GARANTICE SEGUIMIENTO DE CASOS Y ATENCION INTEGRAL DE MENORES Y GESTANTES EN RIESGO DE MAL NUTRICION</t>
  </si>
  <si>
    <t>PROPENDER POR LA SEGURIDAD ALIMENTARIA Y NUTRICIONAL ATRAVES DE LA IMPLEMENTACON SEGUIMIENTO Y EVALUACION DE ACCCIONES TRANSECTORIALES CON EL FIN DE ASEGURAR LA SALUD DE LAS PERSONAS Y EL DERECHO DEL CONSUMIDOR</t>
  </si>
  <si>
    <t>FORTALECER A TRAVES DE PROCESOS EDUCACTIVOS CON ENFOQUE DE DERECHO DE SSR DEL MUNICIPIO DE RIOSUCIO</t>
  </si>
  <si>
    <t>REDUCIR LA CARGA DE ENFERMEDADES TRANSMITIDAS POR VIA AEREA Y DE CONTACTO DIRECTO MEDIANTE ACCIONES PROMOCIONALES, GESTION DEL RIESGO, DE ACCIONES INTERSECTORIALES, CONTROLAR O MINIMIZAR LOS RIESGOS QUE PROPICIAN LA APARICION DE LAS ENFERMEDADES PREVENIBLES POR VACUNAS Y CONSECUENTES EFECTOS NEGATIVOS EN LA POBLACION</t>
  </si>
  <si>
    <t>REDUCIR DE MANERA PROGRESIVA Y SOSTENIDA LA ESXPOSCIONES A FACTORES DE RIESGO AMBIENTALES SANITARIOS Y BIOLOGICOS, PROPENDER POR LA ACCESIBILIDAD INTEGRIDAD  Y CONTINUIDAD DE LA ATENCION DE LAS CONTENGENCIAS Y DAÑOS PRODUCIDOS POR LAS ENFERMEDADES TRANSMISIBLES</t>
  </si>
  <si>
    <t>Salud Oral</t>
  </si>
  <si>
    <t>Aseguramiento en Salud</t>
  </si>
  <si>
    <t>SGP</t>
  </si>
  <si>
    <t>DIRECCIÓN LOCAL DE SALUD</t>
  </si>
  <si>
    <t xml:space="preserve">DIRECTORA LOCAL DE SALUD </t>
  </si>
  <si>
    <t>YURANY LICETH ECHEVERRI C.</t>
  </si>
  <si>
    <t>ESE HOSPITAL DPTAL SAN JUAN DE DIOS DE RIOSUCIO CALDAS</t>
  </si>
  <si>
    <t>GERENTE ESE</t>
  </si>
  <si>
    <t>WILSON DIDIER CARMONA</t>
  </si>
  <si>
    <t>Enfermedades Inmunoprevenibles</t>
  </si>
  <si>
    <t>Valor apropiación año 2021 (en pesos)</t>
  </si>
  <si>
    <t>Valor apropiación fuente año 2021 (en pesos)</t>
  </si>
  <si>
    <t>Número</t>
  </si>
  <si>
    <t xml:space="preserve">GERENTE ESE </t>
  </si>
  <si>
    <t>SANDRA LUCIA DIAZ TEJADA</t>
  </si>
  <si>
    <t>PRESTACION DE SERVICIOS EN SALUD CON ENFOQUE DIFERENCIAL  DEL PLAN OBLIGATORIO DE SALUD</t>
  </si>
  <si>
    <t>EJECUTAR LA ESTRATEGIA AIEPI PARA  ATENCIÓN INTEGRAL A LA POBLACIÓN MENOR DE CINCO AÑOS, GESTANTE Y RECIÉN NACIDOS.</t>
  </si>
  <si>
    <t>Ejecutar la estrategia AIEPI para  atención integral a la población menor de cinco años, gestante y recién nacidos</t>
  </si>
  <si>
    <t>numero</t>
  </si>
  <si>
    <t>Generar espacios para la práctica de actividades al aire libre deportivas y lúdicas para la población mayor, NNA y población en general, con procesos de reconocimiento de los factores de riesgo modificables.</t>
  </si>
  <si>
    <t>Vida saludable y condiciones no transmisibles</t>
  </si>
  <si>
    <t>Realizar el acompañamiento y fortalecimiento de practicas claves en estilos de vida saludable y promocion en la poblacion adulta de la zona rural y urbana</t>
  </si>
  <si>
    <t>REDUCIR A CERO LA MORTALIDAD MATERNA EN EL MUNICPIO DE RIOSUCIO CALDAS</t>
  </si>
  <si>
    <t>IMPLEMENTAR ESTRATEGIAS IEC QUE POSIBILITEN PROMOVER DERECHOS SEXUALES Y REPRODUCTIVOS Y SEXUALIDAD RESPONSABLE</t>
  </si>
  <si>
    <t>Fortalecer la cadena de frio y apoyo  a la gestion del programa de prevencion de enfermedades inmunoprevenibles con la realización de 2 mantemientos preventivos a toda la red de vacunación (debe realizarse uno para semestre)</t>
  </si>
  <si>
    <t>Realizar pruebas rapidas para VIH -SIDA  busqueda de probacion clave contenidas en la Res 0518 de 2015 y 3280 2018 un total de 300 pruebas, se debera presentar pretest, post, concentimiento informado, informe final y base de datos, en caso de pruebas positivas se debera realizar el tramiete correspondiente ante la EPS para la prueba confirmatoria y se debera demostrar la evidencia de la respectiva gestión, base de datos de las pruebas realizadas en el formato establecido por la DTSC.</t>
  </si>
  <si>
    <t xml:space="preserve">Realizar seguimiento  a 15 gestantes de alto riesgo obstetrico que se encuentren en el primer trimestre de gestacion en donde a cada una se les realizara 4 Intervenciones para un total de 60 intervenciones en caso de hacerse presencial debera garantizarse todos los EPP y procurar en todo momento utilizar las TICS, 1. Realizar búsqueda en bases de datos (programa prenatal, censo o base de datos) de 15 gestantes de alto riesgo. INTERVENCIONES 1. debe realizarse por enfermeria Indagar sobre su estado de salud actual, brindar información en signos de alarma, educación en factores de riesgo, factores protectores en la gestación, prevención de ITS, uso del condón durante la gestación, INTERVENCIÓN 2  PSICOLOGA Aplicar de manera telefónica o prencencial a toda materna la escala de Herrera y Hurtado, si el riesgo detectado es mayor a tres deberá informar a la EPS y ESE el riesgo encontrado para intervención del mismo. (Dejar evidencia en físico  o virtual de la aplicación de la  ficha), INTERVENCIÓN 3. ENFERMERIA educación en lactancia materna,  y  practicas clave AIEPI números 8,14,18, Brindar a toda materna la información para la prevención del contagio por el COVID 19 Y si la paciente requiere un tema particular debera tratarse, INTERVENCIÓN 4 INTERVENCIÓN POR PSICOLOGIA Realiza llamada y aplica el tamizaje SRQ y deberá realizar un Dx básico o inicial  psicosocial  de la materna y de acuerdo a lo encontrado., Brindar una intervención breve en estrategias de educación en prevención y medidas de mitigación de los riesgos psicosociales que afectan la gestación. EVIDENCIAS: Base de datos de gestantes,por cada  internvencion acta fotografia y asistencia, si se realiza vitual TELEFONICA ( FOTOCAPTURA DE LA LLAMADA EN DONDE SE EVIDENCIE LA FECHA, LA HORA Y DURACIÓN), ESCALA DE HERRERA Y HURTADO (FICHA FISICA O DIGITAL), TAMIZAJE SRQ (FICHA FISICA O DIGITAL) Y DIAGNOSTICO , INFORME EJECUTIVO FINAL:  Informe consolidado con relación a los aspectos más relevantes que encontró en el proceso con cada materna y la gestión realizada en los casos especiales, presentaciones o ayudas audiovisuales o informacion adicional que se comparta por WSP
</t>
  </si>
  <si>
    <t>SISVAN - Sistema de vigilancia alimentaria y nutricional - aplicado para poblacion del area urbana y rural, que garantice seguimiento de casos y atención integral de menores y gestantes en riesgo de malnutrición</t>
  </si>
  <si>
    <t xml:space="preserve">Propender por la seguridad alimentaria y nutricional a través de la implementación, seguimiento y evaluación de acciones transectoriales con el fin de asegurar la salud de las personas y el derecho del consumidor </t>
  </si>
  <si>
    <t xml:space="preserve">Fortalecer de la seguridad alimentaria y nutricional en el municipio de manera intersectorial </t>
  </si>
  <si>
    <t>Realizar 40 llamadas a  madres de lactantes con niños menores de 1 año, en donde el profesional de enfermeria  sobre consejeria de lactancia materna y alimentacion complementaria SOPORTES Base de datos de los 40 Madres lactantes, acta de internvencion/ Registro de cada llamada  Efectiva,  Foto captura del celular  debe contener fecha y duración de la llamada, presentaciones o ayudas audiovisuales o envio de información de lactancia materna o tema de nutricion via WSP</t>
  </si>
  <si>
    <t>Hacer acompañamiento constante y detallado a las redes de las diferentes dimensiones del plan territorial de salud pública que se encuentran en el municipio de Riosucio Caldas según la periodicidad y cronograma organizado aprobado por el supervisor.</t>
  </si>
  <si>
    <t>Apoyar y coordinar los comités municipales establecidos por el plan territorial de salud pública como son los que se relacionan a continuación: comité interinstitucional consultivo para la prevención de la violencia sexual y atención integral de los niños, niñas y adolescentes víctimas del abuso sexual, comité de salud pública, comité de salud mental, subcomité de primera infancia, subcomité de asistencia y atención.</t>
  </si>
  <si>
    <t>Realizar la coordinación intersectorial del plan de intervenciones colectivas por medio de las diferentes socializaciones y espacios que se generen, con el fin de articular esfuerzos y crear sinergias que favorezcan la consecución de los objetivos estratégicos del plan territorial de salud pública.</t>
  </si>
  <si>
    <t> Monitorear y evaluar las intervenciones colectivas de promoción en salud y gestión del riesgo a través del acompañamiento de las interventorías que realiza la dirección local de salud.</t>
  </si>
  <si>
    <t>Fortalecer las capacidades y habilidades en el talento humano en salud dirigidas a las entidades y actores que trabajen en el sector salud, para que contribuyan a la gestión técnica de las políticas de salud y protección social, orientadas a mejorar la misma en los habitantes del municipio, mediante capacitaciones, encuentros interinstitucionales dando aprovechamiento a las diferentes redes y comités establecidos.</t>
  </si>
  <si>
    <t>Realizar procesos de gestión de conocimientos con las entidades y actores de salud, que conduzcan a generar información y evidencia suficiente, pertinente y oportuna para tomar decisiones en salud a través de la disponibilidad e integración de las fuentes de información en salud pública, mediante la sistematización y balances detallados de cada acción programada.</t>
  </si>
  <si>
    <t>Realizar actividades de acompañamiento a la Dirección Local de Salud en el seguimiento continuo en el desarrollo de las actividades del contrato interadministrativo entre la Administración Municipal y Hospital Departamental San Juan de Dios, realizar los informes técnicos necesarios</t>
  </si>
  <si>
    <t>Apoyar la gestion de la salud publica orientada que las políticas, planes, programas y proyectos del plan territorial de salud se realicen de manera efectiva,
coordinada y organizada, entre los diferentes actores del SGSSS con el objetivo de alcanzar los resultadis esperados</t>
  </si>
  <si>
    <t>EJECUTAR Y PROMOVER EL DESARROLLO DE UNA INICIATIVA DE ENFOQUE COMUNITARIO PARA MEJORAR LAS COMPETENCIAS INDIVIDUALES, FAMILIARES Y COMUNITARIAS PARA LA PROMOCION DE LA SALUD MENTAL Y PREVENCION DEL RIESGO</t>
  </si>
  <si>
    <t>Convivencia Social y Salud Mental</t>
  </si>
  <si>
    <t xml:space="preserve">Convivencia Social y Salud Mental </t>
  </si>
  <si>
    <t>DESARROLLAR ACCIONES PARA LA PROMOCION DE LA SALUD MENTAL Y PREVENCION DE AFECTACIONES</t>
  </si>
  <si>
    <t>Elaborar  informe  final de los resultados obtenidos en el desarrollo de la estrategia. Entregar base de datos en Excel con la información de pre y post test</t>
  </si>
  <si>
    <t xml:space="preserve"> Entregar base de datos en excell con el nombre completo e identificación de los adolescentes y jóvenes detectados con los resultados de las pruebas Tamizajes de evaluación del riesgo. Soportes escaniados de las entrevistas motivacionales, listados de asistencia de las reuniones grupales. Reporte al SUICAD e informes con descripcion de logros y dificulatades.</t>
  </si>
  <si>
    <t xml:space="preserve">Desarrollar 15 talleres de seguridad alimentaria nutricional del Municipio distribuidos 3 por cada resguardo indigena( 4) y 3 en area urbana para un total de 15  En lo posible debe realizarse utilizando las TICS en caso de no ser posible y la necesidad de ser presencial debera contar con todos los EPP .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</si>
  <si>
    <t xml:space="preserve">DESARROLLAR PROGRAMA DE GRUPOS DE APOYO  para superar el duelo por fallecimiento por COVID-19,  Propiciar  espacios 10  para que los participantes Mimimo 10 personas compartan sentimientos, ideas, información, estrategias, brinden apoyo mutuo y aprendan a resolver y enfrentar las situaciones que les genere un tema o problema común, .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</si>
  <si>
    <t xml:space="preserve">elaborar  Informes   Final : con descripción de los logros obtenidos en la mejora de capacidades del equipo y del trabajo con los usuarios. </t>
  </si>
  <si>
    <t xml:space="preserve"> realizar 10 Entrevistas  motivacionales Invididual ( soportes a presentar Base de datos,cronograma, acta o registro de la intervencion, registro de asistencia o foto captura de la llamada)</t>
  </si>
  <si>
    <t xml:space="preserve"> Informes  Final : con descripción de los logros obtenidos en la mejora de capacidades</t>
  </si>
  <si>
    <t xml:space="preserve"> desarrollar la  ESTRATEGIA  ¡TU VALES, TU DECIDES! (PREVENCIÓN DE ALCOHOL CON NIÑOS DE 8 A 11 AÑOS) AUMENTAR LA PERCEPCIÓN DE RIESGO DEL CONSUMO DE ALCOHOL Y LAS INFLUENCIAS NORMATIVAS EN LOS PREADOLESCENTES ENTRE LOS 8-11, DE MODO QUE SE APLACE O EVITE SU CONTACTO INICIAL CON EL ALCOHOL COMO SUSTANCIA PRECURSORA Y FACILITADORA DEL PROCESO ADICTIVO , se debera desarrollar 10 encuentros educativos, con una participación minina de 12 niño de los 8 a 11 años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</si>
  <si>
    <t>APS</t>
  </si>
  <si>
    <t xml:space="preserve">Implementar la estrategia de atencion primaria social con mecanismos de accesibilidad y calidad de la prestacion de los servicios de salud </t>
  </si>
  <si>
    <t>Intervenir familias identificadas en ruesgo alto en el aplicativo de APS</t>
  </si>
  <si>
    <t>Realizar actividades y acciones orientadas a mitigar el proceso de evacion y elusion del SGSSS</t>
  </si>
  <si>
    <t>Enfermedades emergentes, re-emergentes y desatendidas</t>
  </si>
  <si>
    <t>Reducir la carga de enfermedad transmitida por via aerea y de contacto directo, mediante acciones promocionales, gestion del riesgo y acciones intersectoriales</t>
  </si>
  <si>
    <t>Realizar aplicación de la Guía Entomológica en los sectores que se requieran y se presenten señales de ETV, asignados por parte del referente o líder del programa de ETV de la DLS, con el fin de acudir según su resultado a intervenciones inmediatas y disminuir el índice de enfermedades trasmitidas por vectores.</t>
  </si>
  <si>
    <t>PROMOCION DE LA SALUD</t>
  </si>
  <si>
    <t>DE ALTA RURALIDAD-URBANA-POBLACION DISPERSA</t>
  </si>
  <si>
    <t>Realizar visitas de inspección, vigilancia y control sanitario, en los establecimientos especiales y espacios que puedan generar riesgos para la salud de la población, tales como establecimientos educativos, instituciones prestadoras de servicios de salud, centros religiosos, cuarteles, Centros Penitenciarios, Centros de Desarrollo Infantil, albergues, guarderías, Hogares de paso, terminal de transportes, cementerios entre otros, encaminadas a disminuir riesgos y controlar las  enfermedades transmitidas por vectores, en el municipio o sector asignado.</t>
  </si>
  <si>
    <t>DE ALTA RURALIDAD-URBANO</t>
  </si>
  <si>
    <t>COMUNITARIA-EDUCATIVO-INSTITUCIONAL-HOGAR</t>
  </si>
  <si>
    <t>realizar tratamiento de depósitos y criaderos que reduzcan los vectores trasmisores de las ETV’s en el sector asignado del municipio</t>
  </si>
  <si>
    <t>COMUNITARIA-HOGAR</t>
  </si>
  <si>
    <t xml:space="preserve">Realizar campañas de lavado y cepillado de tanques y demás depósitos que permitan la proliferación de vectores </t>
  </si>
  <si>
    <t>Asistir y participar en las diferentes reuniones a nivel municipal como COVE, COTSA, Gestión del riesgo y demás, donde se permita evaluar el comportamiento de las ETV y se orienten estrategias de promoción, prevención y control.</t>
  </si>
  <si>
    <t>URBANO</t>
  </si>
  <si>
    <t>Realizar seguimiento a las viviendas de alto riesgo en ETV de acuerdo a los índices endémicos realizados con su respectivo plan de mejoramiento familiar de esta visita realizada</t>
  </si>
  <si>
    <t>HOGAR</t>
  </si>
  <si>
    <t>Articular acciones con el programa de Atención primaria social-APS con el fin de intervenir en los lugares que presenten riesgo para ETV</t>
  </si>
  <si>
    <t>DE ALTA RURALIDAD-URBANO-DISPERSO</t>
  </si>
  <si>
    <t>COMUNITARIA-INSTITUCIONAL-HOHAR</t>
  </si>
  <si>
    <t xml:space="preserve">Acompañar y apoyar en las diferentes investigaciones de campo de ETV’s que se presenten en el municipio en coordinación con el equipo de ETV Departamental cuando así se requiera </t>
  </si>
  <si>
    <t>Realizar acompañamiento a las diferentes actividades interinstitucionales direccionadas dentro del componente de Salud Ambiental.</t>
  </si>
  <si>
    <t xml:space="preserve">Apoyar en jornadas de recolección de inservibles y diferentes actividades que fomenten el uso de residuos que sirvan como foco de proliferación de vectores </t>
  </si>
  <si>
    <t>HOGAR-COMUNITARIO</t>
  </si>
  <si>
    <t>Realizar seguimiento a los eventos de ETV que se presenten en el municipio de Riosucio e intervenir según el caso</t>
  </si>
  <si>
    <t>HOGAR-INSTITUCIONAL-COMUNITARIO</t>
  </si>
  <si>
    <t>Realizar visitas al laboratorio del hospital departamental san juan de Dios dándole seguimiento a los eventos presentados semanalmente</t>
  </si>
  <si>
    <t>COMUNITARIO</t>
  </si>
  <si>
    <t xml:space="preserve">Realizar el acompañamiento y fortalecimiento de practicas claves en estilos de vida saludable y promocion en la poblacion adulta de la zona rural y urbana </t>
  </si>
  <si>
    <t xml:space="preserve">acompañamiento y fortalecimiento de practicas claves en estilos de vida saludable y promocion en la poblacion adulta de la zona rural y urbana </t>
  </si>
  <si>
    <t xml:space="preserve">Involucrar a los NNA en el autocuidado de su salud , generando espacios educativos con recreación y hábitos saludables </t>
  </si>
  <si>
    <t>desarrollar en 1 instituciones educativa del Municipio de Riosucio  Mediante un proceso educativo en lo posible utilizando las tecnologias de la informacion , mediante 10 encuentros con los siguientes temas : 1 juega al fútbo o cual quier deporte, (mensaje de actividad física), 2.    Respeta a niñas y mujeres , respeto por todos, 3.    Protégete del SIDA y las Enfermedades de Transmisión Sexual 4.    Evita las drogas, el alcohol y el tabaco 5.    Controla tu peso 6.    Lávate las manos  y  Bebé agua 7.    Sigue una dieta equilibrada, 8.  Juega limpio. 2 replicas, debera contener directorio, guias metodologicas e informe final el cual  debera sistematizar la experiencia de manera cuali y cuantitativa para un total de 10 encuentros,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t>
  </si>
  <si>
    <t xml:space="preserve">Desarrollar la estrategia SOMOS TODO OÍDOS – AMOR POR EL SILENCIO Con 10 intervenciones la cual debe digirise a personal que labora como operador de ICBF -CDI-FESCO, en lo posible desarrollarse de manera virtual en caso de no ser posible utilizar EPP/ Intervención inicial para aprobación de participación en la estrategia – descripción de la estrategia, INTERVENCION 2: Qué es la salud auditiva y comunicativa , iNTERVENCION 3: Enfermedades infecciosas y crónicas de oído – Cuidados del oído y la audición , INTERVENCION 4: Uso de sustancias y medicamentos ototóxicos ,INTERVENCION 5: Cerumen impactado – encajamiento de cuerpos extraños – otros accidentes, NTERVENCION 6:Sonido – Ruido – Tipos de Ruido INTERVENCION 7: Contaminación acústica – identificación de problemas de ruido en el hogar y  la comunidad, INTERVENCION 8: Presbiacusia – otras pérdidas auditivas , INTERVENCION 9: diseño de campaña o replica , INTERVENCION 10: Presentación de campaña o replica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</si>
  <si>
    <t xml:space="preserve">Desarrollar la estrategia VEO BIEN, APRENDO BIEN con adocentes del basica primaria un minimo de 20, con 10 intervenciones , en lo posible desarrollarse de manera virtual en caso de no ser posible utilizar EP, Intervención inicial para aprobación de participación en la estrategia – descripción de la estrategia, INTERVENCION 2: El ojo y sus partes , INTERVENCION 3: Defectos de la visión (miopía – hipermetropía – astigmatismo – presbicia – ambliopía – daltonismo, entre ojos) INTERVENCION 4: dieta saludable y salud visual, NTERVENCION 5: lesiones oculares comunes y su prevención , INTERVENCION 6: cuidados de la salud visual en el entorno educativo y familiar , INTERVENCION 7: Contaminación visual ,INTERVENCION 8: detección de posibles defectos refractarios – canalización INTERVENCION 9: diseño de campaña - REPLICA, INTERVENCION 10: Presentación de campaña O Replica,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</si>
  <si>
    <t>Prestacion de servicios en salud con enfoque diferrencial intercultural en el marco de la adecuacion sociocultural  del plan obligatorio de salud.</t>
  </si>
  <si>
    <t>Gestion diferencial en poblaciones vulnerables</t>
  </si>
  <si>
    <t>Apoyar al grupo extramural urbano para la atención diferencial de poblaciones en condición de alto riesgo .</t>
  </si>
  <si>
    <t>Redalizar la primera fase de RBC en autocuidado de poblacion discapacitada del municipio</t>
  </si>
  <si>
    <t xml:space="preserve">Desarrollar la estrategia P.A.S.E.A en un grupo de víctimas del conflicto </t>
  </si>
  <si>
    <t xml:space="preserve">Conformar de un red de SSR Con poblacion vitima del conflicto armado, CON 17 ENCUENTROS, el grupo sera minimo de 15 a 20 personas utilizando las TICS , y los encuentros seran de 2 horas, se debera persentar directorio, guias metologicas, informe final ejecutivo, los tema seran 1. fortalecimeinto del ser individual PASEA, 2. autoestima, 3. proyecto de vida, 4. comunicacion y escucha activa. 5. manejo de emociones. 6. abordaje consttuido de problemas, 7. autocidado de la salud. 8. proceso de grupo-empoderamiento -trabajo en red. 9. trabajo en salud. 10  derechos sexules y reproductivo, 11 prevencion de las its vih sida,- uso de condon 12. maternidad segura 13 adolescentes y jovenes 14. practiva clave AIEPI 8-14  15 Generalidades del COVID- 19 1 , 2 replicas al finalizar el proceso educativo  ( soportes a presentar Base de datos,cronograma, guias metodologicas por cada secion,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 presentaciones o ayudas audiovisuales) </t>
  </si>
  <si>
    <t xml:space="preserve"> Vigilancia Epidemiologica y Sanitaria</t>
  </si>
  <si>
    <t>Implementar todos los componentes de vigilancia demografica epidemiologica en el municipio de Riosucio Caldas</t>
  </si>
  <si>
    <t>Realizar visitas de campo a nivel Municipal de acuerdo a los eventos epidemiológicos presentados y/o notificados al sistema de vigilancia en salud publica SIVIGILA según los protocolos de la Instituto Nacional de Salud INS.</t>
  </si>
  <si>
    <t>Brindar acompañamiento a la coordinación interinstitucional con entidades que adelanten acciones en salud con la comunidad Riosucio, para que la intervención sea acorde con los lineamientos y las necesidades interculturales.</t>
  </si>
  <si>
    <t>Coordinar con el profesional de Vigilancia en Salud Publica contratado por el municipio para la gestión y desarrollo de actividades conjuntas en relación con el objeto contractual.</t>
  </si>
  <si>
    <t>Acompañar procesos y casos priorizados de discapacidad en el marco de la salud pública para garantizar el bienestar de las personas. </t>
  </si>
  <si>
    <t>Realizar visitas semanales a los laboratorios de las UPGD (unidad primaria generadora de datos) con el fin de hacer seguimientos a los eventos en salud pública.</t>
  </si>
  <si>
    <t>Revisar semanalmente las fichas epidemiológicas a las UPGD (unidad primaria generadora de datos) con el fin de hacer seguimientos a los eventos en salud pública.</t>
  </si>
  <si>
    <t>Realizar búsqueda activa de sintomáticos respiratorios dérmicos y sintomáticos respiratorios de acuerdo a los lineamientos del Ministerio de salud y Dirección territorial de salud de caldas.</t>
  </si>
  <si>
    <t>Realizar las investigaciones requeridas frente a todos los eventos sujetos a vigilancia a través de visitas y análisis de casos notificados con las entidades involucradas, dando cumplimiento a los protocolos estipulados por el Instituto Nacional de Salud para cada evento de interés nacional de Salud Pública.</t>
  </si>
  <si>
    <t>Participar en la búsqueda activa de los casos y contactos para los eventos de interés en Salud Pública que así lo requieran, entre ellos: Tuberculosis, Tosferina, Sarampión, Rubeola, Tétano.</t>
  </si>
  <si>
    <t>Notificar de manera oportuna, según requerimientos los casos de vigilancia en salud publica según los lineamientos del instituto nacional de salud según periodicidad, oportunidad y calidad.</t>
  </si>
  <si>
    <t>Elaborar boletines epidemiológico e informes periódicos se dará a conocer a la situación actual en salud lo cual permita la toma oportuna de decisiones</t>
  </si>
  <si>
    <t>realizar un COVE MUNICIPAL MENSUAL (Comité de Vigilancia Epidemiológica) en los cuales se realizará el análisis y seguimiento a los eventos de interés en Salud Pública que más se presenten en el Municipio con el fin de realizar acciones para disminuir la prevalencia y la incidencia de los casos.</t>
  </si>
  <si>
    <t>Participar en reuniones de estadísticas vitales (nacimientos y defunciones) permitiendo así un análisis poblacional, principales causas de mortalidad, comportamiento de los nacimientos en Riosucio, dichas reuniones se llevan a cabo en el Hospital Departamental San Juan de Dios, con la participación activa de personal de la Notaria y Registraduria.</t>
  </si>
  <si>
    <t>Realizar capacitaciones y brindar asistencia técnica de acuerdo al comportamiento de los eventos de interés en Salud Pública sobre los Protocolos de Vigilancia Epidemiológica al personal de la UPGD (Unidades Primarias Generadoras de Datos), presentes en el Municipio.</t>
  </si>
  <si>
    <t>Realizar COVECOM (Comité de Vigilancia Epidemiológico Comunitario) trimestral que se hará durante el desarrollo del contrato con el fin de notificar e informar a las comunidades indígenas y demás población sobre las notificaciones de vigilancia en salud pública donde se plantearan y analizaran propuestas dadas por los mismos.</t>
  </si>
  <si>
    <t>Desarrollar búsquedas activas institucionales de enfermedades transmisibles y de crónicas no transmisibles  mediante RIPS (Registro Individual de Prestación de Servicios de Salud), mediante el aplicativo SIVIGILA.</t>
  </si>
  <si>
    <t> Actualizar canales endémicos para controlar brotes y epidemias para el seguimiento y control, los cuales se actualizan de acuerdo al comportamiento de los eventos de interés en Salud Pública.</t>
  </si>
  <si>
    <t>Intensificar las acciones de vigilancia en salud publica en especial las relacionadas con el COVID-19, incluyendo las actividades descritas en la circular 05 de 2020 para la vigilancia en salud pública para virus respiratorios.</t>
  </si>
  <si>
    <t>Realizar asistencia técnica a las UPGD para fortalecer la vigilancia en salud pública y los procedimientos a realizar durante la pandemia por COVID-19.</t>
  </si>
  <si>
    <t xml:space="preserve">Reconocer las practicas y saberes ancestrales de la poblacion indigena. </t>
  </si>
  <si>
    <t xml:space="preserve">FORTALECER EL SISTEMA INDIGENA DE SALUD PROPIO E INTERCULTURAL </t>
  </si>
  <si>
    <t>Cantidad Programada año 2021</t>
  </si>
  <si>
    <t>PRIMERA INFANCIA- INFANCIA</t>
  </si>
  <si>
    <t>AIEPI ATENCIÓN INTEGRAL A LAS ENFERMEDADES PREVALENTES EN LA INFANCIA</t>
  </si>
  <si>
    <t>PROYECTO</t>
  </si>
  <si>
    <t>GERENTE ESE HOSPITAL DPTAL SAN JUAN DE DIOS DE RIOSUCIO CALDAS</t>
  </si>
  <si>
    <t>ADULTEZ- VEJEZ</t>
  </si>
  <si>
    <t>FAMILIAR</t>
  </si>
  <si>
    <t>FAMILIAS</t>
  </si>
  <si>
    <t>ESTUDIANTES-DIRECTVOS-POBLACION PRIVADA DE LA LIBERTAD-CENTRO VIDA</t>
  </si>
  <si>
    <t>COMUNIDAD EN GENERAL</t>
  </si>
  <si>
    <t>FAMILIAS-ESTUDIANTES-COMUNIDAD EN GENERAL-IPS-POBLACION PRIVADA DE LA LIBERTAD-CENTRO VIDA</t>
  </si>
  <si>
    <t>COMUNIDAD EN GENERAL-FAMILIAS</t>
  </si>
  <si>
    <t>JUVENTUD-ADULTEZ</t>
  </si>
  <si>
    <t>FAMILIAS-PERSONAS</t>
  </si>
  <si>
    <t>Servicios Sociales o protección integral</t>
  </si>
  <si>
    <t>FAMILIAS-PERSONAS-COMUNIDAD EN GENRAL</t>
  </si>
  <si>
    <t>FAMILIAS-PERSONAS-COMUNIDAD EN GENRAL-IPS</t>
  </si>
  <si>
    <t>PERSONAS-FAMILIA</t>
  </si>
  <si>
    <t>INFANCIA-ADOLESCENCIA-JUVENTUD- ADULTEZ-VEJEZ</t>
  </si>
  <si>
    <t>GERENTE</t>
  </si>
  <si>
    <t>ADOLESCENTES- JUVENTUD</t>
  </si>
  <si>
    <t>COMUNIDAD EDUCATIVA</t>
  </si>
  <si>
    <t>POBLACIONES VULNERABLES</t>
  </si>
  <si>
    <t>PERSONAS SITUACION DISCAPACIDAD</t>
  </si>
  <si>
    <t>INDIGENA</t>
  </si>
  <si>
    <t>PRIMERA INFANCIA</t>
  </si>
  <si>
    <t>EDUCATIVO</t>
  </si>
  <si>
    <t>ADOLSCENTE- JUVENTUD</t>
  </si>
  <si>
    <t>ADOLSCENTE- JUVENTUD- ADULTEZ</t>
  </si>
  <si>
    <t>COMIINIDAD</t>
  </si>
  <si>
    <t>ADOLESCENTES/ ADULTOS</t>
  </si>
  <si>
    <t>VICTIMAS CONFICTO</t>
  </si>
  <si>
    <t>JUVENTUD- ADULTEZ</t>
  </si>
  <si>
    <t>2.2.2.02.8.1</t>
  </si>
  <si>
    <t>2.2.2.02.9</t>
  </si>
  <si>
    <t>2.2.2.01</t>
  </si>
  <si>
    <t>2.2.2.03</t>
  </si>
  <si>
    <t>2.2.2.02.2.2</t>
  </si>
  <si>
    <t>2.2.2.02.3.1</t>
  </si>
  <si>
    <t>2.2.2.02.6.2</t>
  </si>
  <si>
    <t>2.2.2.02.6.3</t>
  </si>
  <si>
    <t>2.2.2.02.6.1</t>
  </si>
  <si>
    <t>2.2.2.02.9.3</t>
  </si>
  <si>
    <t>2.2.2.02.2.1</t>
  </si>
  <si>
    <t>2.2.2.02.8.2</t>
  </si>
  <si>
    <t>Coljuegos 25%</t>
  </si>
  <si>
    <t>2.2.2.02.8.4</t>
  </si>
  <si>
    <t>2.2.2.02.4</t>
  </si>
  <si>
    <t>2.2.2.02.5</t>
  </si>
  <si>
    <t>2.2.2.02.8.3</t>
  </si>
  <si>
    <t>2.2.2.02.9.2</t>
  </si>
  <si>
    <t>GRUPO BASE COMUNITARIO</t>
  </si>
  <si>
    <t>COMUNIDAD GENERAL</t>
  </si>
  <si>
    <t>ESTUDIANTES</t>
  </si>
  <si>
    <t>INFANCIA</t>
  </si>
  <si>
    <t>SGP-DEPARTAMENTO-ADRES-COLJUEGOS 75%</t>
  </si>
  <si>
    <t>Apoyo a la vigilancia en salud pública nueva etapa del covid19 en el marco del programa prass pruebas, rastreo y aislamiento selectivo sostenible reglamentado bajo el decreto 1109 de 2020 en el municipio de Riosucio Caldas.</t>
  </si>
  <si>
    <t>IMPLEMENTAR LA ESTRATEFIA PRASS EN EL MUNIICPIO DE RIOSUCIO CALDAS</t>
  </si>
  <si>
    <t>APOYAR LA GESTION DE LA SALUD PUBLICA EN EL MUNIICPIO DE RIOSUCIO CALDAS</t>
  </si>
  <si>
    <t>Apoyo a la gestión de la salud publica en el municipio de Riosucio Caldas, celebración y conmemoración de fechas especiales.</t>
  </si>
  <si>
    <t>APOYO A LA GESTION DE LA SALUD PUBLICA</t>
  </si>
  <si>
    <t>DIMESNION VIDA SALUDABLE Y CONDICIONES NO TRANSMISBLES</t>
  </si>
  <si>
    <t>1.1.12</t>
  </si>
  <si>
    <t>VIDA SALUDABLE Y CONDICIONES NO TRANSMISBLES</t>
  </si>
  <si>
    <t>SALUD ORAL</t>
  </si>
  <si>
    <t>1.1.1.2.1</t>
  </si>
  <si>
    <t>MODOS CONDICIONES Y ESTILOS DE VIDA SALUDABLE</t>
  </si>
  <si>
    <t>1.1.1.2.2</t>
  </si>
  <si>
    <t>DIMENSION DE SEGURIDAD ALIMENTARIA Y NUTRICIONAL</t>
  </si>
  <si>
    <t>1.1.1.4</t>
  </si>
  <si>
    <t>1.1.1.4.1</t>
  </si>
  <si>
    <t>DIMENSIÓN TRANSVERSAL GESTIÓN DIFERENCIAL DE POBLACIONES VULNERABLES</t>
  </si>
  <si>
    <t>1.1.1.9.5</t>
  </si>
  <si>
    <t>VICTIMAS DEL CONFLICTO ARMADO INTERNO</t>
  </si>
  <si>
    <t>1.1.1.9.6</t>
  </si>
  <si>
    <t>1.1.1.9.4</t>
  </si>
  <si>
    <t>1.1.1.10.1</t>
  </si>
  <si>
    <t>2.2.2.02.3</t>
  </si>
  <si>
    <t>2.2.2.02.6.2 - 2.2.2.02.6.3</t>
  </si>
  <si>
    <t>Fortalecimiento de la red de frio con dos refrigeradores que cumplan con las indicaciones / especificaciones de la OMS</t>
  </si>
  <si>
    <t>Ofrecer  apoyo logistico a las 3 jornadas de vacunación Nacional las cuales permitan lograr y mantener una coberturas optimas de Vacunación  teniendo en cuenta los lineamientos por parte del MPS/ DTSC.</t>
  </si>
  <si>
    <t>Ofrecer apoyo logistico para la campaña de vacunaón contra el COVID-19</t>
  </si>
  <si>
    <t xml:space="preserve">Realizar 5 encuentros educativos con  líderes comunitarios presidentes de junta de acción comunal y/o cabildantes sobre TUBERCULSOSI, LEPRA,COVID -19 (Uno por cada resguardo indigena y uno area urbana) en los posible desarrollarlo de manera virtual en caso de no ser posible utilizar EPP d.(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</si>
  <si>
    <t xml:space="preserve">realizar el  abordaje  psicosocial individual del 100% de los casos diagnosticados con TB y  Notificacion confirmados por COVID-19  realizando seguimiento al tratamiento, con intervención en crisis, terapias motivacionales que permitan reducir las complicaciones, el temor, así como el estigma y la discriminación. </t>
  </si>
  <si>
    <t xml:space="preserve">realizar 5 jornadas  interinstirucionales en los 4 resguardos indigenas y 1 jornada en la zona urbana, desarrollando jornada de riesgo cardiovascular, educacion de habitos de vida saludables, para el desarrollo de esta actividad se debe realizar Articulación con las EAPB para realizar jornadas de salud en el marco del PIC, como parte de la gestión  de las intervenciones individuales, para el mejoramiento de las coberturas de las intervenciones de protección específica definidas para la dimensión vida saludable y condiciones no transmisibles: [alteraciones bucales – visuales – auditivas – entre otras] utilizando todos los elementos de proteccion personal, en todo momento se debera tener enucenta las directrices de confinamiento del gobierno nacional y municipal </t>
  </si>
  <si>
    <t xml:space="preserve">crear una red de cuidades de personas en situacion de discapacidad fisica  diferente a la del año anterior (minimo de 15 personas) y desarrollar un proceso educativo con estos cuidadores mediante 1. aplicación escara ZARIT, 2. Analisis de resultado escala,3. directorio cuidadores. 4. guias metodologias,5. proceso educativo mediante 15 encuentros educativos  en lo posible utilizar las tecnologia de la informacion y en caso de ser presencial utilizar los elementos de proteccion personal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</si>
  <si>
    <t>Realizar una feria de derechos sexuales y reproductivos como minumo los siguientes temas 1. derechos sexuales y reproductivos, planificación familiar, cancer de seno, cancer de cervix, ssr en adolescentes, VIH-SIDA, Prevencion de ITS, Uso del condon</t>
  </si>
  <si>
    <t>Fortalecer a traves de procesos educativos con enfoque de derecho en salud sexual y reproductiva de la población del municipio de Riosucio.</t>
  </si>
  <si>
    <t>realizar 5 jorndas con  la poblacion victima del conflicto armado para la identificacion de riesgo cardiovascular, se debera desarollar 1 por cada resguardo y 1 en el area urbana con un participacion minima de 15 y maxima de 50 por cada intervencion soportes a presentar Base de datos,cronograma,,  actas de reunión formato Dirección Local de Salud, registro de asistencia , registro fotografico  informe final consolidado, en la primera sesion se debe tramitar ante la EPS si se encuentra algun particpante que requirea valoracion</t>
  </si>
  <si>
    <t>• Realizar 4 encuentros de saberes entre médicos tradicionales por cada uno de los resguardos indígenas del municipio que alimenten el desarrollo de la propuesta de salud propia y sociocultural del municipio</t>
  </si>
  <si>
    <t>• Realizar 4 rituales con el fin de propiciar las condiciones de fortalecimiento y protección física, espiritual, territorial y ambiental en los sitios sagrados de los 4 resguardos indígenas del municipio de acuerdo a los lineamientos propios de cada territorio</t>
  </si>
  <si>
    <t>• Realizar 5 encuentros 1 por cada resguardo con el fin de contribuir al fortalecimiento e intercambio de saberes en la construcción del Sistema de Salud Indígena Propio e Intercultural desde una perspectiva ancestral con la participación activa de las parteras tradicionales, 1 encuentro general donde se socialice e intercambie las memorias de cada encuentro</t>
  </si>
  <si>
    <t xml:space="preserve">• Realizar 8 encuentros para el Fortalecimiento de escuelas de formación de medicina tradicional y partería para formación de nuevos médicos y parteras. </t>
  </si>
  <si>
    <t xml:space="preserve">• Realizar 1 encuentro con la gerencia y líderes de procesos estratégicos de la ESE HDSJD de Riosucio para generar acercamiento y espacios de diálogo y trabajo conjunto entre los actores del SGSSS y el SISPI </t>
  </si>
  <si>
    <t>Orientar a la comunidad, individuos, familias y redes sobre los diferentes temas, problematicas y aspectos relacionados con la salud publica del municpio de Riosucio Caldas</t>
  </si>
  <si>
    <t>Difucion de informacion, datos, mensajes para orientar a la comunidad, individuos, familias y redes sobre los diferentes temas, problematicas y aspectos relacionados con la salud publica del municpio de Riosucio Caldas</t>
  </si>
  <si>
    <t>HOGAR-EDUCATIVO-COMUNITARIO-INSTITUCIONAL-LABORAL</t>
  </si>
  <si>
    <r>
      <t xml:space="preserve">Promocionar de la estrategia AIEPI COMUNITARIO con Los estudiantes  del ciclo complementariode la insititucion educativa normal superios sagrado corazón  traves de 10 Jornadas de capacitacion utilizando las TICS en caso no poder ser posible de manera precensial Sobre el AIEPI COMUNITARIO y la prevención sobre el COVID-19  , con una intensidad de dos horas cada encuentro, para el aprendizaje de las 18 practicas claves, Se debera entregan guias para desarrollar en casa, asi mismo se debera certificar el proceso educativo </t>
    </r>
    <r>
      <rPr>
        <b/>
        <sz val="10"/>
        <rFont val="Calibri"/>
        <family val="2"/>
        <scheme val="minor"/>
      </rPr>
      <t>( soportes a presentar Base de datos,cronograma, reunión de concertación, guias metodologicas por cada secion,  actas de reunión formato Dirección Local de Salud, registro de asistencia en caso de ser virtual formulario google, presentaciones o ayudas audiovisuales, registro fotografico si es virtual foto captura, informe final consolidado)</t>
    </r>
  </si>
  <si>
    <r>
      <t xml:space="preserve">Fortalecer LA RED  DE UAIRACS mediante jornadas de capacitacion  traves de 2 encuentros los temas seran ( INCLUIR EN TODOS LOS ENCUENTROS TEMAS RELACIONADOS CON LA PREVENCION DEL  COVID-19) y 1 replica para un total de 3 encuentros,  Se debera utilizar las TICS en caso de no ser posible de manera presencial se debera garantizar todos los elementos de protección personal.  </t>
    </r>
    <r>
      <rPr>
        <b/>
        <sz val="10"/>
        <rFont val="Calibri"/>
        <family val="2"/>
        <scheme val="minor"/>
      </rPr>
      <t>( soportes a presentar  guias metodologicas por cada sesion, cronograma actas de reunión formato Dirección Local de Salud, registro de asistencia /en caso de ser virtual formulario google, registro fotografico/ si es virtual foto captura, informe final consolidado, presentaciones o ayudas audiovisuales)</t>
    </r>
  </si>
  <si>
    <r>
      <t xml:space="preserve">Fortalecer LA RED  DE UROCS mediante jornadas de capacitacion  traves de 4  encuentros ( uno por cada resguardo indigena)  ( temas 18 practicas claves y COVID-19) Se debera utilizar las TICS, En caso de realizarse de manera presencial se debera garantizar todos los elementos de protección,     </t>
    </r>
    <r>
      <rPr>
        <b/>
        <sz val="10"/>
        <color theme="1"/>
        <rFont val="Calibri"/>
        <family val="2"/>
        <scheme val="minor"/>
      </rPr>
      <t>( soportes a presentar  guias metodologicas por cada sesion, cronograma actas de reunión formato Dirección Local de Salud, registro de asistencia /en caso de ser virtual formulario google, registro fotografico/ si es virtual foto captura, informe final consolidado   se debera practicar pre y post test con analisis indiviual por cada resguardo presentaciones o ayudas audiovisuales.</t>
    </r>
  </si>
  <si>
    <r>
      <t>Realizar proceso educativo de</t>
    </r>
    <r>
      <rPr>
        <b/>
        <sz val="10"/>
        <rFont val="Calibri"/>
        <family val="2"/>
        <scheme val="minor"/>
      </rPr>
      <t xml:space="preserve"> AIEPI comunitario</t>
    </r>
    <r>
      <rPr>
        <sz val="10"/>
        <rFont val="Calibri"/>
        <family val="2"/>
        <scheme val="minor"/>
      </rPr>
      <t xml:space="preserve"> con cuidadores de niños (CDI, Operadores de ICBF)s se realizara con 15 talleres con un minimo de 15 personas  Y 2 REPLICAS. para un total de 17 encuentros   ( INCLUIR EN TODOS LOS ENCUENTROS TEMAS RELACIONADOS CON LA PREVENCION DEL  COVID-19) Se debera utilizar las TICS / En caso de realizarse de manera presencial se debera garantizar todos los elementos de protección</t>
    </r>
    <r>
      <rPr>
        <b/>
        <sz val="10"/>
        <rFont val="Calibri"/>
        <family val="2"/>
        <scheme val="minor"/>
      </rPr>
      <t xml:space="preserve"> ( soportes a presentar Base de datos,cronograma, reunión de concertación, guias metodologicas por cada secion,  actas de reunión formato Dirección Local de Salud, registro de asistencia en caso de ser virtual formulario google, registro fotografico si es virtual foto captura, informe final consolidado, presentaciones o ayudas audiovisuales)</t>
    </r>
  </si>
  <si>
    <r>
      <t xml:space="preserve">Realizar 10 talleres sobre enfermedades prevalentes en la infancia en donde se promuevan las 18 practicas del AIEPI y COVID-19 ( 2 Por cada resguardo indigena y area urbana) con una participación minina de 20 personas/ garantizando todos los elementos de protección personal, </t>
    </r>
    <r>
      <rPr>
        <b/>
        <sz val="10"/>
        <rFont val="Calibri"/>
        <family val="2"/>
        <scheme val="minor"/>
      </rPr>
      <t>( soportes a presentar Base de datos,cronograma, guias metodologicas por cada secion,  actas de reunión formato Dirección Local de Salud, registro de asistencia en caso de ser virtual formulario google, registro fotografico si es virtual foto captura, informe final consolidado, presentaciones o ayudas audiovisuales)</t>
    </r>
  </si>
  <si>
    <r>
      <t xml:space="preserve">Crear una Red de agentes comunitarios en salud infantil se realizara con 10 talleres con un minimo de 15 personas ( INCLUIR EN TODOS LOS ENCUENTROS TEMAS RELACIONADOS CON LA PREVENCION DEL  COVID-19) Se debera utilizar las TICS/ en caso de realizarse presencial debera garantizarse todos los EPP , </t>
    </r>
    <r>
      <rPr>
        <b/>
        <sz val="10"/>
        <color rgb="FF000000"/>
        <rFont val="Calibri"/>
        <family val="2"/>
        <scheme val="minor"/>
      </rPr>
      <t>( soportes a presentar Base de datos,cronograma, guias metodologicas por cada secion,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 presentaciones o ayudas audiovisuales)</t>
    </r>
  </si>
  <si>
    <r>
      <t>Desarrollar un proceso educativo con cuidadores de primera infancia ( operadores de ICBF o poblacion en general  del Munciipio de Riosucio, para un total 12 encuentros  de 10 talleres y  2 replicas, Se debera utilizar las TICS/ en caso de realizarse presencial debera garantizarse todos los EPP ,</t>
    </r>
    <r>
      <rPr>
        <b/>
        <sz val="10"/>
        <rFont val="Calibri"/>
        <family val="2"/>
        <scheme val="minor"/>
      </rPr>
      <t xml:space="preserve"> ( soportes a presentar Base de datos,cronograma, guias metodologicas por cada secion,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 INTERVENCIONES: 1. Intervención inicial para aprobación de participación en la estrategia – descripción de la estrategia, 2. INTERVENCION : Alimentación Saludable  (fomentando prácticas como lactancia materna exclusiva hasta los 6 meses; alimentación complementaria saludable desde el sexto mes de vida con consumo de frutas y verduras al menos 5 veces al día, y control de alimentos que generan riesgo como sal, azucares añadidos, bebidas carbonatadas, entre otros, 3. INTERVENCION : Recomendaciones COVID -19 Relación con salud bucal. Importancia de lavado de manos de 7 a 8 veces mínimo al día durante 40-60 segundos con agua y jabón abundante, uso del tapabocas , entre otros, 4. INTERVENCION Enfermedades más comunes en la cavidad oral: caries dental- gingivitis, 5.INTERVENCION :  Práctica clave AIEPI #9, 6. INTERVENCION : Higiene bucal y elementos de Higiene adecuados - Topicacion de Flúor, cremas fluoradas y sus proporciones  , 7.INTERVENCION : Urgencias odontológicas,  8. INTERVENCION: Relación de la salud bucal con las enfermedades crónicas, 9. INTERVENCION : Uso de piercing, Tabaco, Cigarrillo y las consecuencias con la Salud Bucal, 10. INTERVENCION: Ortodoncia, diseños de sonrisa, aclaramientos dentales y todo los relacionado con tratamientos estéticos
</t>
    </r>
  </si>
  <si>
    <r>
      <t xml:space="preserve">Realizar 10  encuentros de salud oral   para la promocion y edecuacion en habitos saludables de la poblacion (2 por cada resguardo y 2 area urbana, se debera incluir Recomendaciones COVID -19 Relación con salud bucal. Importancia de lavado de manos de 7 a 8 veces mínimo al día durante 40-60 segundos con agua y jabón abundante, uso del tapabocas , entre otros., en caso de ser presencial utilizar todos los elementos de proteccion personal. en todo momento se debe procurar realizarlo utilizando las tics, </t>
    </r>
    <r>
      <rPr>
        <b/>
        <sz val="10"/>
        <color theme="1"/>
        <rFont val="Calibri"/>
        <family val="2"/>
        <scheme val="minor"/>
      </rPr>
      <t>( soportes a presentar Base de datos,cronograma, guias metodologicas por cada secion,  actas de reunión formato Dirección Local de Salud, registro de asistencia en caso de ser virtual formulario  google, registro fotografico si es virtual foto captura,  se debera realizar pretest de los temas a trabajar y post test al finalizar el  taller, presentaciones o ayudas audiovisuales)</t>
    </r>
  </si>
  <si>
    <r>
      <t xml:space="preserve">Fortalecer 4 redes comunitaras  para incentivar la atencion en salud oral de los niños desde los primeros meses de vida como estrategia de apoyo a la ruta de atencion al binomio madre- hijo con el fin de fortalecer habitos de vida saludables desde la infancia , con cada red realizar 10 talleres de 2 horas Por cada red para un total de 40 encuentros  . en lo posible realizarlo utiliznado las tecnologias de la informacion en caso de realizarlo presencial utilizar todas los elementos de protección personal, </t>
    </r>
    <r>
      <rPr>
        <b/>
        <sz val="10"/>
        <rFont val="Calibri"/>
        <family val="2"/>
        <scheme val="minor"/>
      </rPr>
      <t xml:space="preserve"> ( soportes a presentar Base de datos,cronograma, guias metodologicas por cada secion,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 presentaciones o ayudas audiovisuales) INTERVENCIONES: 1. Intervención inicial para aprobación de participación en la estrategia – descripción de la estrategia, 2. INTERVENCION : Alimentación Saludable  (fomentando prácticas como lactancia materna exclusiva hasta los 6 meses; alimentación complementaria saludable desde el sexto mes de vida con consumo de frutas y verduras al menos 5 veces al día, y control de alimentos que generan riesgo como sal, azucares añadidos, bebidas carbonatadas, entre otros, 3. INTERVENCION : Recomendaciones COVID -19 Relación con salud bucal. Importancia de lavado de manos de 7 a 8 veces mínimo al día durante 40-60 segundos con agua y jabón abundante, uso del tapabocas , entre otros, 4. INTERVENCION   cuidado Bucal durante la gestación , el recien nacido y niños en su primera etapa de vida,  5.INTERVENCION :  Práctica clave AIEPI #9,  6.Relación de la salud bucal con bajo peso al nacer y parto prematuro, 7.  Enfermedades más comunes en la cavidad oral: caries dental- gingivitis,,   8. INTERVENCION : Higiene bucal y elementos de Higiene adecuados - Topicacion de Flúor, cremas fluoradas y sus proporciones  ,9.INTERVENCION : Urgencias odontológicas,  ,10. INTERVENCION : Uso de piercing, Tabaco, Cigarrillo y las consecuencias con la Salud Bucal</t>
    </r>
    <r>
      <rPr>
        <sz val="10"/>
        <rFont val="Calibri"/>
        <family val="2"/>
        <scheme val="minor"/>
      </rPr>
      <t xml:space="preserve">
</t>
    </r>
  </si>
  <si>
    <r>
      <t xml:space="preserve">Conformar de un red de SSR, CON 17 ENCUENTROS, el grupo sera minimo de 15 a 20 personas utilizando las TICS , y los encuentros seran de 2 horas, se debera persentar directorio, guias metologicas, informe final ejecutivo, los tema seran 1. fortalecimeinto del ser individual PASEA, 2. autoestima, 3. proyecto de vida, 4. comunicacion y escucha activa. 5. manejo de emociones. 6. abordaje consttuido de problemas, 7. autocidado de la salud. 8. proceso de grupo-empoderamiento -trabajo en red. 9. trabajo en salud. 10  derechos sexules y reproductivo, 11 prevencion de las its vih sida,- uso de condon 12. maternidad segura 13 adolescentes y jovenes 14. practiva clave AIEPI 8-14  15 Generalidades del COVID- 19 1 , 2 replicas al finalizar el proceso educativo </t>
    </r>
    <r>
      <rPr>
        <b/>
        <sz val="10"/>
        <color theme="1"/>
        <rFont val="Calibri"/>
        <family val="2"/>
        <scheme val="minor"/>
      </rPr>
      <t xml:space="preserve"> ( soportes a presentar Base de datos,cronograma, guias metodologicas por cada secion,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 presentaciones o ayudas audiovisuales) </t>
    </r>
  </si>
  <si>
    <r>
      <t>desarrollar la estretegia de habiliades para la vida en  los servicios amigables  Con poblacion adolescente  realizando  13 encuentros  institucion educativa de los temas siguientes temas ( 1. Conocimiento a si mismo 2. manejo de emociones 3. cuminicacion efectiva. 4. relaciones interpersonales asertivas. 5. toma de decisiones 6. solucion de confictos 7. pensamiento creativo 8 pensamiento critico 9. empatia 10 . manejo de tensiones y estres, 11 COVID-19 Y  2 replicas para un total de 13 , cada grupo minimo 15 personas, cronograma, directorio,guias metologicas,  pre test al momento de ver la primera habilidad y pot test de habldidade con la ultima habilidad el  prets es de habilidades para la vida, informe final con analisis cuali y cuantitativo, En todo momento se intentara realizarse utilizando las tics en caso de ser necesario presencial se debera contar con las medidas de bioseguridad  (</t>
    </r>
    <r>
      <rPr>
        <b/>
        <sz val="10"/>
        <color theme="1"/>
        <rFont val="Calibri"/>
        <family val="2"/>
        <scheme val="minor"/>
      </rPr>
      <t xml:space="preserve"> soportes a presentar Base de datos,cronograma, guias metodologicas por cada secion,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 presentaciones o ayudas audiovisuales) </t>
    </r>
  </si>
  <si>
    <r>
      <t xml:space="preserve">Ejecutar un proceso educativo en promocion de los derechos sexuales y reproductivos con enqouede genero y diversidad sexual debe realizarse con este tipo de población con un minimo de 15 participantes podra  realizarse de manera virtual en lo posible, en caso de ser presencial debera realizarse utilizando las TICS, 10 sesiones presencial y/o virtual con una duración de 2 horas,   </t>
    </r>
    <r>
      <rPr>
        <b/>
        <sz val="10"/>
        <rFont val="Calibri"/>
        <family val="2"/>
        <scheme val="minor"/>
      </rPr>
      <t xml:space="preserve">(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r>
      <rPr>
        <sz val="10"/>
        <rFont val="Calibri"/>
        <family val="2"/>
        <scheme val="minor"/>
      </rPr>
      <t xml:space="preserve">
</t>
    </r>
  </si>
  <si>
    <r>
      <t>generar un proceso educativo  a 25 adolescentes del Municipio entre los 14 A los 17 años con 4 intervenciones mediante llamada telefonica, 1 LLAMADA: El profesional de Enfermería debe llamar al adolescente y aplicar la herramienta metodológica (entrevista semi - estructurada - SSR de la DTSC ). Además deberá identificar el PAR familiar,2 LLAMADA la realizará un  profesional de Psicología, que con base en lo encontrado en la entrevista (primera llamada realizada por enfermera), identifica los riegos y aplicara el Test de tamizaje DSM IV o intervención breve, también se deberá indagar en los efectos que ha tenido la pandemia en la salud mental y de acuerdo a esto educar en manejo de las emociones y estrés, 3 LLAMADA : El profesional de Enfermería deberá brindar la educación en habilidades para la vida de acuerdo a lo encontrado en la entrevista y desarrollar el plan de intervención, 4 LLAMADA El Profesional de Psicología deberá brindar la educación AL PAR ESCOGIDO POR EL ADOLESCENTE, en pautas a seguir en el entorno familiar con énfasis en comunicación asertiva de acuerdo a lo encontrado en el proceso y en el marco de la pandemia ocasionada por el COVID 19.</t>
    </r>
    <r>
      <rPr>
        <b/>
        <sz val="10"/>
        <rFont val="Calibri"/>
        <family val="2"/>
        <scheme val="minor"/>
      </rPr>
      <t xml:space="preserve"> SOPORTES Base de datos de los 25 adolescentes, acta de internvencion/ Registro de cada llamada  Efectiva, Entrevista semi - estructurada - SSR y Salud Mental formato de la DTSC, Foto captura del celular  debe contener fecha y duración de la llamada, presentaciones o ayudas audiovisuales</t>
    </r>
    <r>
      <rPr>
        <sz val="10"/>
        <rFont val="Calibri"/>
        <family val="2"/>
        <scheme val="minor"/>
      </rPr>
      <t xml:space="preserve">
</t>
    </r>
  </si>
  <si>
    <r>
      <t xml:space="preserve">Desarrollar 1 proceso educativo mediante 10 encuentros  educativos sobre el modulo de nutricion a madres lideres de familias en accion, o madres de niños de CDI y o poblacion venezolana, en lo posible utilizando las TICS en caso de ser presencial se debera utilizar los elementos de proteccion personal, 1 ENCUENTRO: Aspectos generales de alimentación y nutrición, 2 ENCUENTRO: Alimentación saludable, 3 ENCUENTRO: Consumo de frutas y verduras, 4. ENCUENTRO: Higiene y manipulación de alimentos, 5. ENCUENTRO: Alimentación balanceada ajustada al presupuesto familiar, 6. ENCUENTRO: Lactancia materna, 7. ENCUENTRO: Alimentación complementaria, 8. ENCUENTRO : ALimentación de la gestación y de la madre que amamanta. 9. ENCUENTRO: Autocuidado de la Salud. 10. ENCUENTRO: Estilos de vida saludables. </t>
    </r>
    <r>
      <rPr>
        <b/>
        <sz val="10"/>
        <rFont val="Calibri"/>
        <family val="2"/>
        <scheme val="minor"/>
      </rPr>
      <t xml:space="preserve">(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</si>
  <si>
    <r>
      <t>Realizar un proceso educativo sobre la lactancia materna  con los integrante con gestantes minimo 15 , mediante 9 encuentros y 1 replica, sistematizacion de la experiencia, directorio telefonico, en lo posible desarrollar mediante las TICS m en caso de realizarlo presencial deberan tener todos los elementos de proteccion personal, los temas sera: 1  ENCUENTRO: Conversatorio para evaluar conocimientos y Explicar proceso educativo a seguir, 2,  lactancia materna 3. Técnica de amamantamiento. 4. . Técnica de extracción de leche,5. Manejo de los alimentos para evitar la propagacion del COVID, 6. aspectos generales de salud y nutrición. 7. alimentacion de la gestante y de quien amamanta, 8. alimentacion complementaria, 8. alimentacion balanceada ajustada al peresupuesto familiar, 9. higiene y manipulacion de alimentos,10. replica con otro grupo.</t>
    </r>
    <r>
      <rPr>
        <b/>
        <sz val="10"/>
        <rFont val="Calibri"/>
        <family val="2"/>
        <scheme val="minor"/>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r>
      <rPr>
        <sz val="10"/>
        <rFont val="Calibri"/>
        <family val="2"/>
        <scheme val="minor"/>
      </rPr>
      <t xml:space="preserve">
</t>
    </r>
  </si>
  <si>
    <r>
      <t>Desarrollar el proceso de abuelas amigas de la lactancia con 5 encuentros, Las abuelas que se seleccionan deben cumplir con el siguiente perfil: Edad: 35 a 60 años, escolaridad mínima: primaria completa, tener hijos y nietos, haber amamantado a sus hijos con éxito, estar dispuesta a asistir al proceso de formación y   participar   en las reunión periódicas, después de recibida la capacitación. Realizar censo de la disponibilidad  tecnologica de las abuelas a formar  para completar  un grupo mínimo de 10 abuelas con lactancia exitosa para desrrollar 5 encuentros en lo posible a desarrollarse de manera virtual, en caso de ser presencial debera contener todos los EPP, DESARROLLO DE LOS ENCUENTROS 1.1.Conversatorio para evaluar conocimientos y Explicar el proceso educativo  a seguir, 2. Técnica de amamantamiento.3. Técnica de extracción de leche,. 4. Solución de problemas presentados. 5.. Habilidades en consejería.</t>
    </r>
    <r>
      <rPr>
        <b/>
        <sz val="10"/>
        <color theme="1"/>
        <rFont val="Calibri"/>
        <family val="2"/>
        <scheme val="minor"/>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r>
      <rPr>
        <sz val="10"/>
        <color theme="1"/>
        <rFont val="Calibri"/>
        <family val="2"/>
        <scheme val="minor"/>
      </rPr>
      <t xml:space="preserve">
</t>
    </r>
  </si>
  <si>
    <r>
      <t xml:space="preserve">Desarrollar un proceso educativo con 10 talleres dirigidos a cuidadores de CDI En lo posible debe realizarse utilizando las TICS en caso de no ser posible y la necesidad de ser presencial debera contar con todos los EPP, se debe contar con un grupo minimo de 20 personas , duracion de 2 minimo por cada encuentro, temas a tratar: 1 ENCUENTRO: DNT, 2 ENCUENTRO: clasificación estado nutricional, 3. ENCUENTRO: Prueba del apetito, 4. ENCUENTRO: Apoyo y estimulacion sensorial y emocional. 5. ENCUENTRO Fortalecimientode las capacidades en practicas claves en salud y nutrición, 6.aspectos generales de la alimentación y nutrición, 7. alimentacion balanceada ajustada al presupuesto. 8. lactancia materna, 9. alimentacion complementaria. 10, higiene y manipulacion de alimentos, </t>
    </r>
    <r>
      <rPr>
        <b/>
        <sz val="10"/>
        <color theme="1"/>
        <rFont val="Calibri"/>
        <family val="2"/>
        <scheme val="minor"/>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r>
      <rPr>
        <sz val="10"/>
        <color theme="1"/>
        <rFont val="Calibri"/>
        <family val="2"/>
        <scheme val="minor"/>
      </rPr>
      <t xml:space="preserve">
</t>
    </r>
  </si>
  <si>
    <r>
      <rPr>
        <sz val="10"/>
        <color theme="1"/>
        <rFont val="Calibri"/>
        <family val="2"/>
        <scheme val="minor"/>
      </rPr>
      <t xml:space="preserve">Realizar levantamientos de índices aédicos de acuerdo con los </t>
    </r>
    <r>
      <rPr>
        <sz val="10"/>
        <color rgb="FF000000"/>
        <rFont val="Calibri"/>
        <family val="2"/>
        <scheme val="minor"/>
      </rPr>
      <t>protocolos en salud pública.</t>
    </r>
  </si>
  <si>
    <r>
      <t>Conformacion de una red comunitaria con minimo 15 personas o lideres comunitarios utilizando las TICs mediante mediante 10 encuentros, sobre la prevencion del COVID-19 de 1 hora (1. generalidades del COVID-19 Forma de transmision, sintomas, y caracteristicas generales, 2. Infecciones respiratorias agudas comportamiento epidemiologico, cuidados y manejos iniciales en casa en este espacio tener encuenta el tratamiento o cuidado intercultural, 3. practicas clave AIEPI generalidades, 4. Recomendaciones y precausiones para el aislamiento domiciliario cuando se trata de un caso leve de COVID 19, Medidas de proteccion personal para prevenir el contagio. 5. practicas cotidianas de proteccion incluir interculturalidad dirigidas a familias en domicilio teniendo encuenta las familias y tipos de vivienda para prevenir el contagio y la propagacion de la enfermedad del COVID-19. 6. Recomendaciones para el manejo cotidianno de animales de compañia en el marco de la emergencia y la propagacion del COVID. 19, 7. Estrategia de afrontamiento en casa enfocadas a la salud mental la prevencion de las violencias, 8. estrategias de afortamiento en casa mediante la promocion de estilos de vida saludables actividad fisica y alimentacion saludable, 9. reconocmiento y manejo de emociones para la identificacion de problemas mentales, consumo de SPA, Violencias y canalizacion de servicios de atencione n salud y sociales, 10. recomendaciones relacionadas con el acceso responsable a la informacion y comunicacion sin daño, orientadas a disminuir los riesgos en la poblacion en general y grupos de mayor vulnerabilid</t>
    </r>
    <r>
      <rPr>
        <b/>
        <sz val="10"/>
        <color theme="1"/>
        <rFont val="Calibri"/>
        <family val="2"/>
        <scheme val="minor"/>
      </rPr>
      <t>ad.(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t>
    </r>
    <r>
      <rPr>
        <sz val="10"/>
        <color theme="1"/>
        <rFont val="Calibri"/>
        <family val="2"/>
        <scheme val="minor"/>
      </rPr>
      <t xml:space="preserve">) 
</t>
    </r>
  </si>
  <si>
    <r>
      <t>Realizar Talleres 10  edudcativos sobre las medidas de bioseguridad con en el sector productivo Para la prevencion del COVID-19  ( con dueños de bares y discotecas,  con cafeterías, panaderías y restaurantes,  Conductores de vehículos de transporte público, con una participacion minina de 20 personas, n los posible desarrollarlo de manera virtual en caso de no ser posible utilizar EPP d.</t>
    </r>
    <r>
      <rPr>
        <b/>
        <sz val="10"/>
        <color theme="1"/>
        <rFont val="Calibri"/>
        <family val="2"/>
        <scheme val="minor"/>
      </rPr>
      <t xml:space="preserve">(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</si>
  <si>
    <r>
      <t xml:space="preserve">Realizar 10 talleres a la población en general sobre las medidas de bioseguidad para la prevencion del COVID-19  </t>
    </r>
    <r>
      <rPr>
        <b/>
        <sz val="10"/>
        <color theme="1"/>
        <rFont val="Calibri"/>
        <family val="2"/>
        <scheme val="minor"/>
      </rPr>
      <t xml:space="preserve">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</si>
  <si>
    <r>
      <t>Asesorar a los prestadores  Entidades Administradoras de Planes de Beneficios de Salud (EAPB)</t>
    </r>
    <r>
      <rPr>
        <sz val="10"/>
        <color rgb="FFFF0000"/>
        <rFont val="Calibri"/>
        <family val="2"/>
        <scheme val="minor"/>
      </rPr>
      <t xml:space="preserve"> </t>
    </r>
    <r>
      <rPr>
        <sz val="10"/>
        <color theme="1"/>
        <rFont val="Calibri"/>
        <family val="2"/>
        <scheme val="minor"/>
      </rPr>
      <t>acerca de las obligaciones con el Sistema Obligatorio de Garantía de la Calidad  y las consecuencias de su incumplimiento.</t>
    </r>
  </si>
  <si>
    <r>
      <t xml:space="preserve">Priorizar de 20 familias  que tengan paciente con DX de salud mental priorizar aquellos que no tengan adherencia al tratamiento, consultadores crónicos, pacientes diagnosticados con COVID- 19 o la presencia de dos pacientes con dx en la familia, </t>
    </r>
    <r>
      <rPr>
        <b/>
        <sz val="10"/>
        <color theme="1"/>
        <rFont val="Calibri"/>
        <family val="2"/>
        <scheme val="minor"/>
      </rPr>
      <t>soportes : bases de datos que se evidencie la priorización</t>
    </r>
  </si>
  <si>
    <r>
      <t xml:space="preserve">Realizar caracterización a las  20 FAMILIAS NUEVAS,  Realizando 2 intervenciones por psicologia en donde una se debe aplicar test de Zarith al cuidador principal Y otra intervencion se aplica SRQ AL RESTO E LA FAMILIA en lo posible utilizando las TICS, en caso de ser presencial debera contener todos lo EPP. </t>
    </r>
    <r>
      <rPr>
        <b/>
        <sz val="10"/>
        <color theme="1"/>
        <rFont val="Calibri"/>
        <family val="2"/>
        <scheme val="minor"/>
      </rPr>
      <t>( soportes a presentar aplicació  Base de datos,cronograma, Acta ´por cada intevencion formato Dirección Local de Salud, registro de asistencia en caso de ser virtual formulario  google, registro fotografico si es virtual foto captura, informe final consolidado,)</t>
    </r>
    <r>
      <rPr>
        <sz val="10"/>
        <color theme="1"/>
        <rFont val="Calibri"/>
        <family val="2"/>
        <scheme val="minor"/>
      </rPr>
      <t xml:space="preserve">
</t>
    </r>
  </si>
  <si>
    <r>
      <t xml:space="preserve"> Realizar seguimiento y acompañamiento a las 20  sus familias , a través de intervenciones psicoeducativas,   realizando como mínimo 4 intervenciones por caso, una mensual por medio de videollamada para un total de 80 intervenciones  </t>
    </r>
    <r>
      <rPr>
        <b/>
        <sz val="10"/>
        <color theme="1"/>
        <rFont val="Calibri"/>
        <family val="2"/>
        <scheme val="minor"/>
      </rPr>
      <t>( soportes a presentar Base de datos,cronograma, acta o registro de la intervencion, registro de asistencia o foto captura de la llamada)</t>
    </r>
  </si>
  <si>
    <r>
      <t xml:space="preserve">realizar 20 Llamadas telefónica o videollamada para evaluar avances del proceso y aplicación  nuevamente de la ficha psicosocial para evaluar si se modificaron riesgos, al quinto mes de iniciada la intervención  </t>
    </r>
    <r>
      <rPr>
        <b/>
        <sz val="10"/>
        <color rgb="FF000000"/>
        <rFont val="Calibri"/>
        <family val="2"/>
        <scheme val="minor"/>
      </rPr>
      <t>soportes a presentar Base de datos,cronograma, acta o registro de la intervencion, registro de asistencia o foto captura de la llamada)</t>
    </r>
  </si>
  <si>
    <r>
      <t>Detectar  mínimo 15 adolescentes  o gestantes  con sospecha de consumo. (programa de atención adolescente, Reporte de Colegios, comisarias, policía) aplicarles vía telefónica o videollamada Tamizaje ASSIST para clasificación del Riesgo y realizarles una primera  intervención breve en los formatos de la DTSC</t>
    </r>
    <r>
      <rPr>
        <b/>
        <sz val="10"/>
        <color theme="1"/>
        <rFont val="Calibri"/>
        <family val="2"/>
        <scheme val="minor"/>
      </rPr>
      <t>. (( soportes a presentar Base de datos,cronograma, acta o registro de la intervencion, registro de asistencia o foto captura de la llamada)</t>
    </r>
  </si>
  <si>
    <r>
      <t>Realizar una llamada telefónica o videollamada por trabajo social de los 15 adolescentes/Gestantes para aplicar dos apgar familiar (uno al adolescente y el otro al cuidador), ecomapa y genograma. Identifique los riesgos asociados a nivel familiar sobre el consumo.(</t>
    </r>
    <r>
      <rPr>
        <b/>
        <sz val="10"/>
        <color theme="1"/>
        <rFont val="Calibri"/>
        <family val="2"/>
        <scheme val="minor"/>
      </rPr>
      <t>( soportes a presentar Base de datos,cronograma, acta o registro de la intervencion, registro de asistencia o foto captura de la llamada, apgar, ecomapa y genograma)</t>
    </r>
  </si>
  <si>
    <r>
      <t>realizar Valoración i por teleconsulta por medicina General : identificación de trastornos asociados y otras patologías) (</t>
    </r>
    <r>
      <rPr>
        <b/>
        <sz val="10"/>
        <color theme="1"/>
        <rFont val="Calibri"/>
        <family val="2"/>
        <scheme val="minor"/>
      </rPr>
      <t xml:space="preserve"> soportes a presentar Base de datos,cronograma, acta o registro de la intervencion, registro de de la atención)</t>
    </r>
  </si>
  <si>
    <r>
      <t>realizar  Valoración integral por psicología e identificación de trastornos asociados que incluye examen mental directo, Los usuarios  que presenten consumos experimentales o problematicos sin patologia dual y con red de apoyo según criterios ASSAM se les brindara educación (</t>
    </r>
    <r>
      <rPr>
        <b/>
        <sz val="10"/>
        <color theme="1"/>
        <rFont val="Calibri"/>
        <family val="2"/>
        <scheme val="minor"/>
      </rPr>
      <t>( soportes a presentar Base de datos,cronograma, acta o registro de la intervencion, registro de asistencia o foto captura de la llamada)</t>
    </r>
  </si>
  <si>
    <r>
      <t>realizar Entrevista motivacional Invididual minimo dos por mes por 6 meses (12 intervenciones) a este punto quedarán mínimo 10 usuarios en el programa (</t>
    </r>
    <r>
      <rPr>
        <b/>
        <sz val="10"/>
        <color theme="1"/>
        <rFont val="Calibri"/>
        <family val="2"/>
        <scheme val="minor"/>
      </rPr>
      <t>soportes acta de la entrevista, asistencia y registro fotografico, base de datos, y cronograma)</t>
    </r>
  </si>
  <si>
    <r>
      <t>realizar 40 Intervenciones familiares por videollamada o telepsicología 1 al mes por usuario por 4 meses</t>
    </r>
    <r>
      <rPr>
        <b/>
        <sz val="10"/>
        <color theme="1"/>
        <rFont val="Calibri"/>
        <family val="2"/>
        <scheme val="minor"/>
      </rPr>
      <t>( soportes a presentar Base de datos,cronograma, acta o registro de la intervencion, registro de asistencia o foto captura de la llamada)</t>
    </r>
  </si>
  <si>
    <r>
      <t xml:space="preserve">Detectar un grupo de 10 personas con riesgo de ideación suicida.( Reporte de Comisarías de Familia, Policía, ESE Hospital) aplicarles vía telefónica o videollamada 10 Tamizajes SRQ para clasificación del Riesgo y realizarles una primera  intervención breve en los formatos de la DTSC. </t>
    </r>
    <r>
      <rPr>
        <b/>
        <sz val="10"/>
        <color rgb="FF000000"/>
        <rFont val="Calibri"/>
        <family val="2"/>
        <scheme val="minor"/>
      </rPr>
      <t xml:space="preserve"> soportes a presentar Base de datos,cronograma, acta o registro de la intervencion, registro de asistencia o foto captura de la llamada)</t>
    </r>
  </si>
  <si>
    <r>
      <t>realizar  Valoración integral por psicología a 10 personas para la  e identificación de trastorno mentales/ intentos de suicidio que incluye examen mental directo</t>
    </r>
    <r>
      <rPr>
        <b/>
        <sz val="10"/>
        <color rgb="FF000000"/>
        <rFont val="Calibri"/>
        <family val="2"/>
        <scheme val="minor"/>
      </rPr>
      <t>( soportes a presentar Base de datos,cronograma, acta o registro de la intervencion, registro de asistencia o foto captura de la llamada)</t>
    </r>
  </si>
  <si>
    <r>
      <t>Desarrollar la estrategia PASEA Con cuidadores de CDI o ejecutores de ICBF con la ejecucion de 25 talleres  TEMAAS: FORTALECIMIENTO DEL SER INDIVIDUAL Y SOCIAL 22 HORAS 1. Autoestima, 2. . Proyecto de vida
 3.Comunicación y escucha activa, 4. Manejo de emociones,5.Abordaje constructivo del conflicto, 6. Autocuidado de la salud, 7. Proceso de grupo, empoderamiento y trabajo en red, 8. Trabajo en equipo, 9. Consumo responsable del alcohol, 10. Espacios libres de humo y generalidades del cigarrillo, 11. Cesación del consumo del cigarrillo y mitos relacionados, EDUCACION NUTRICIONAL COMUNITARIa 16 horas, 12. Aspectos generales de la alimentación y nutrición, 13. Alimentación saludable, 14. Consumo de frutas y verduras, 15. Higiene, manipulación de alimentos y cuidado de los dientes, 16. Alimentación balanceada ajustada al presupuesto familiar, 17. La alimentación de la gestante y de la madre que amamanta, 18. Lactancia materna, 19. Alimentación complementaria, PROMOCION DE LA PRACTICA DE ACTIVIDAD FISICA 12 hr, 20. Que es la actividad física? Beneficios, 21. Como se debe realizar la actividad física? 22. Fortalecimiento muscular. 23. La caminata en tiempo libre y como medio de transporte, 24. Identificación de los espacios para la realización de la actividad física, 25. La actividad física como medio de recreación y esparcimiento,</t>
    </r>
    <r>
      <rPr>
        <b/>
        <sz val="10"/>
        <rFont val="Calibri"/>
        <family val="2"/>
        <scheme val="minor"/>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t>
    </r>
    <r>
      <rPr>
        <sz val="10"/>
        <rFont val="Calibri"/>
        <family val="2"/>
        <scheme val="minor"/>
      </rPr>
      <t xml:space="preserve">
</t>
    </r>
  </si>
  <si>
    <r>
      <t xml:space="preserve">realizar proceso educativo con 20 Adultos mayores  con proceso educativo en domicilio, a cada adulto mayor se le realizara 3 visitas  cada encuentro tendra 2 espacios (teorico-practico sobre habitos de vida saludable, enfermedades cronicas y prevencion del COVID-19 Utiliznado elementos de proteccion personal) se realizara toma de medidas y riesgo cardiovascular  Para un total de 60 intervenciones, </t>
    </r>
    <r>
      <rPr>
        <b/>
        <sz val="10"/>
        <rFont val="Calibri"/>
        <family val="2"/>
        <scheme val="minor"/>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</si>
  <si>
    <r>
      <t xml:space="preserve">realizar 8  INTERVENCIONES FAMILIARES CONFACTORES DE RIESGO DE ENFERMEDADES CARDIOVASCULARES, DESARROLLO DE ESTRATEGIAS Identificación de familias de alto y mediano riesgo, Intervención inicial para aprobación de participación en la estrategia – descripción de la estrategia,INTERVENCION 1: aplicación de instrumento de identificación de factores de riesgo para enfermedades crónicas no transmisibles y reconocimiento de entorno familiar.INTERVENCION 2: educación en factores de riesgo identificados en  aplicación de instrumento y se establecerán metas para la disminución de factores de riesgo, INTERVENCION 3: educación en factores de riesgo identificados en  aplicación de instrumento y se establecerán metas para la disminución de factores de riesgo, INTERVENCION 4: seguimiento a metas concertadas en disminución de factores de riesgo. Educación en Covid19 INTERVENCION 5: educación en actividad física (actividades que se puedan realizar en casa), INTERVENCION 6: Educación relacionada alimentación saludable – peso saludable – estrategia conoce tu riesgo, INTERVENCION 7: prevención y disminución de consumo de tabaco y consumo de alcohoL,INTERVENCION 8: llamada con grupo familiar, donde se realizara socialización de conclusiones de proceso realizado, metas planteadas y cumplidas, educación en medidas preventivas para detección de Cáncer de mama y Cérvix y para las demás enfermedades crónicas. </t>
    </r>
    <r>
      <rPr>
        <b/>
        <sz val="10"/>
        <rFont val="Calibri"/>
        <family val="2"/>
        <scheme val="minor"/>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t>
    </r>
    <r>
      <rPr>
        <sz val="10"/>
        <rFont val="Calibri"/>
        <family val="2"/>
        <scheme val="minor"/>
      </rPr>
      <t xml:space="preserve">
</t>
    </r>
  </si>
  <si>
    <r>
      <t xml:space="preserve">Conformar 3 grupos de un minimo de 12 participantes 1 grupo de 5 a 17 años, segundo 18 a 65 años y tercero de 65 años y más, por cada grupo se desarollaran 3 intervenciones para un total de 9 en donde se desarrollaran las siguientes intervenciones por cada grupo 1, encuentro actividad fisica y toma de medidas antropometricas , 2 encuentro actividad fisica y tema de la nutrición y 3 encuentro prevencion del consumo de tabaco </t>
    </r>
    <r>
      <rPr>
        <b/>
        <sz val="10"/>
        <rFont val="Calibri"/>
        <family val="2"/>
        <scheme val="minor"/>
      </rPr>
      <t>( soportes a presentar Base de datos,cronograma, guias metodologicas por cada sesion,  actas de reunión formato Dirección Local de Salud, registro de asistencia, registro fotografico, informe final consolidado)</t>
    </r>
    <r>
      <rPr>
        <sz val="10"/>
        <rFont val="Calibri"/>
        <family val="2"/>
        <scheme val="minor"/>
      </rPr>
      <t xml:space="preserve">
</t>
    </r>
  </si>
  <si>
    <t>NA</t>
  </si>
  <si>
    <t>PARTICIPACION SOCIAL</t>
  </si>
  <si>
    <t>Lograr que la cuidadania y comunidades incidan en las decisiones publicas que afectan la salud</t>
  </si>
  <si>
    <t>Apoyar  la gestion de la salud publica con el objetivo de lograr que la cuidadania y comunidades incidan en las desiciones publicas que afectan la salud aportando a los objetivos estrategicos del PDSP y aumentar la capacidad de gobernanza en salud.</t>
  </si>
  <si>
    <t>Realizar 10 de infomes de analisis, seguimiento y evaluacion del movimiento del bioliogico e insumos del programa</t>
  </si>
  <si>
    <t>Informacion en Salud</t>
  </si>
  <si>
    <t>VALOR UNITARIO</t>
  </si>
  <si>
    <r>
      <rPr>
        <sz val="8"/>
        <color rgb="FF000000"/>
        <rFont val="Times New Roman"/>
        <family val="1"/>
      </rPr>
      <t xml:space="preserve"> </t>
    </r>
    <r>
      <rPr>
        <sz val="8"/>
        <color rgb="FF000000"/>
        <rFont val="Arial"/>
        <family val="2"/>
      </rPr>
      <t>Realizar 10 Informes de análisis, seguimiento y evaluación del movimiento de biológicos e insumos del programa</t>
    </r>
  </si>
  <si>
    <r>
      <t xml:space="preserve">Promocionar de la estrategia AIEPI COMUNITARIO con Los estudiantes  del ciclo complementariode la insititucion educativa normal superios sagrado corazón  traves de 10 Jornadas de capacitacion utilizando las TICS en caso no poder ser posible de manera precensial Sobre el AIEPI COMUNITARIO y la prevención sobre el COVID-19  , con una intensidad de dos horas cada encuentro, para el aprendizaje de las 18 practicas claves, Se debera entregan guias para desarrollar en casa, asi mismo se debera certificar el proceso educativo </t>
    </r>
    <r>
      <rPr>
        <b/>
        <sz val="8"/>
        <rFont val="Arial Narrow"/>
        <family val="2"/>
      </rPr>
      <t>( soportes a presentar Base de datos,cronograma, reunión de concertación, guias metodologicas por cada secion,  actas de reunión formato Dirección Local de Salud, registro de asistencia en caso de ser virtual formulario google, presentaciones o ayudas audiovisuales, registro fotografico si es virtual foto captura, informe final consolidado)</t>
    </r>
  </si>
  <si>
    <r>
      <t xml:space="preserve">Fortalecer LA RED  DE UAIRACS mediante jornadas de capacitacion  traves de 2 encuentros los temas seran ( INCLUIR EN TODOS LOS ENCUENTROS TEMAS RELACIONADOS CON LA PREVENCION DEL  COVID-19) y 1 replica para un total de 3 encuentros,  Se debera utilizar las TICS en caso de no ser posible de manera presencial se debera garantizar todos los elementos de protección personal.  </t>
    </r>
    <r>
      <rPr>
        <b/>
        <sz val="8"/>
        <rFont val="Arial Narrow"/>
        <family val="2"/>
      </rPr>
      <t>( soportes a presentar  guias metodologicas por cada sesion, cronograma actas de reunión formato Dirección Local de Salud, registro de asistencia /en caso de ser virtual formulario google, registro fotografico/ si es virtual foto captura, informe final consolidado, presentaciones o ayudas audiovisuales)</t>
    </r>
  </si>
  <si>
    <r>
      <t xml:space="preserve">Fortalecer LA RED  DE UROCS mediante jornadas de capacitacion  traves de 4  encuentros ( uno por cada resguardo indigena)  ( temas 18 practicas claves y COVID-19) Se debera utilizar las TICS, En caso de realizarse de manera presencial se debera garantizar todos los elementos de protección,     </t>
    </r>
    <r>
      <rPr>
        <b/>
        <sz val="8"/>
        <color theme="1"/>
        <rFont val="Arial Narrow"/>
        <family val="2"/>
      </rPr>
      <t>( soportes a presentar  guias metodologicas por cada sesion, cronograma actas de reunión formato Dirección Local de Salud, registro de asistencia /en caso de ser virtual formulario google, registro fotografico/ si es virtual foto captura, informe final consolidado   se debera practicar pre y post test con analisis indiviual por cada resguardo presentaciones o ayudas audiovisuales.</t>
    </r>
  </si>
  <si>
    <r>
      <t>Realizar proceso educativo de</t>
    </r>
    <r>
      <rPr>
        <b/>
        <sz val="8"/>
        <rFont val="Arial Narrow"/>
        <family val="2"/>
      </rPr>
      <t xml:space="preserve"> AIEPI comunitario</t>
    </r>
    <r>
      <rPr>
        <sz val="8"/>
        <rFont val="Arial Narrow"/>
        <family val="2"/>
      </rPr>
      <t xml:space="preserve"> con cuidadores de niños (CDI, Operadores de ICBF)s se realizara con 15 talleres con un minimo de 15 personas  Y 2 REPLICAS. para un total de 17 encuentros   ( INCLUIR EN TODOS LOS ENCUENTROS TEMAS RELACIONADOS CON LA PREVENCION DEL  COVID-19) Se debera utilizar las TICS / En caso de realizarse de manera presencial se debera garantizar todos los elementos de protección</t>
    </r>
    <r>
      <rPr>
        <b/>
        <sz val="8"/>
        <rFont val="Arial Narrow"/>
        <family val="2"/>
      </rPr>
      <t xml:space="preserve"> ( soportes a presentar Base de datos,cronograma, reunión de concertación, guias metodologicas por cada secion,  actas de reunión formato Dirección Local de Salud, registro de asistencia en caso de ser virtual formulario google, registro fotografico si es virtual foto captura, informe final consolidado, presentaciones o ayudas audiovisuales)</t>
    </r>
  </si>
  <si>
    <r>
      <t xml:space="preserve">Realizar 10 talleres sobre enfermedades prevalentes en la infancia en donde se promuevan las 18 practicas del AIEPI y COVID-19 ( 2 Por cada resguardo indigena y area urbana) con una participación minina de 20 personas/ garantizando todos los elementos de protección personal, </t>
    </r>
    <r>
      <rPr>
        <b/>
        <sz val="8"/>
        <rFont val="Arial Narrow"/>
        <family val="2"/>
      </rPr>
      <t>( soportes a presentar Base de datos,cronograma, guias metodologicas por cada secion,  actas de reunión formato Dirección Local de Salud, registro de asistencia en caso de ser virtual formulario google, registro fotografico si es virtual foto captura, informe final consolidado, presentaciones o ayudas audiovisuales)</t>
    </r>
  </si>
  <si>
    <r>
      <t xml:space="preserve">Crear una Red de agentes comunitarios en salud infantil se realizara con 10 talleres con un minimo de 15 personas ( INCLUIR EN TODOS LOS ENCUENTROS TEMAS RELACIONADOS CON LA PREVENCION DEL  COVID-19) Se debera utilizar las TICS/ en caso de realizarse presencial debera garantizarse todos los EPP , </t>
    </r>
    <r>
      <rPr>
        <b/>
        <sz val="8"/>
        <color rgb="FF000000"/>
        <rFont val="Arial Narrow"/>
        <family val="2"/>
      </rPr>
      <t>( soportes a presentar Base de datos,cronograma, guias metodologicas por cada secion,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 presentaciones o ayudas audiovisuales)</t>
    </r>
  </si>
  <si>
    <r>
      <t>Desarrollar un proceso educativo con cuidadores de primera infancia ( operadores de ICBF o poblacion en general  del Munciipio de Riosucio, para un total 12 encuentros  de 10 talleres y  2 replicas, Se debera utilizar las TICS/ en caso de realizarse presencial debera garantizarse todos los EPP ,</t>
    </r>
    <r>
      <rPr>
        <b/>
        <sz val="8"/>
        <rFont val="Arial Narrow"/>
        <family val="2"/>
      </rPr>
      <t xml:space="preserve"> ( soportes a presentar Base de datos,cronograma, guias metodologicas por cada secion,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 INTERVENCIONES: 1. Intervención inicial para aprobación de participación en la estrategia – descripción de la estrategia, 2. INTERVENCION : Alimentación Saludable  (fomentando prácticas como lactancia materna exclusiva hasta los 6 meses; alimentación complementaria saludable desde el sexto mes de vida con consumo de frutas y verduras al menos 5 veces al día, y control de alimentos que generan riesgo como sal, azucares añadidos, bebidas carbonatadas, entre otros, 3. INTERVENCION : Recomendaciones COVID -19 Relación con salud bucal. Importancia de lavado de manos de 7 a 8 veces mínimo al día durante 40-60 segundos con agua y jabón abundante, uso del tapabocas , entre otros, 4. INTERVENCION Enfermedades más comunes en la cavidad oral: caries dental- gingivitis, 5.INTERVENCION :  Práctica clave AIEPI #9, 6. INTERVENCION : Higiene bucal y elementos de Higiene adecuados - Topicacion de Flúor, cremas fluoradas y sus proporciones  , 7.INTERVENCION : Urgencias odontológicas,  8. INTERVENCION: Relación de la salud bucal con las enfermedades crónicas, 9. INTERVENCION : Uso de piercing, Tabaco, Cigarrillo y las consecuencias con la Salud Bucal, 10. INTERVENCION: Ortodoncia, diseños de sonrisa, aclaramientos dentales y todo los relacionado con tratamientos estéticos
</t>
    </r>
  </si>
  <si>
    <r>
      <t xml:space="preserve">Realizar 10  encuentros de salud oral   para la promocion y edecuacion en habitos saludables de la poblacion (2 por cada resguardo y 2 area urbana, se debera incluir Recomendaciones COVID -19 Relación con salud bucal. Importancia de lavado de manos de 7 a 8 veces mínimo al día durante 40-60 segundos con agua y jabón abundante, uso del tapabocas , entre otros., en caso de ser presencial utilizar todos los elementos de proteccion personal. en todo momento se debe procurar realizarlo utilizando las tics, </t>
    </r>
    <r>
      <rPr>
        <b/>
        <sz val="8"/>
        <color theme="1"/>
        <rFont val="Arial Narrow"/>
        <family val="2"/>
      </rPr>
      <t>( soportes a presentar Base de datos,cronograma, guias metodologicas por cada secion,  actas de reunión formato Dirección Local de Salud, registro de asistencia en caso de ser virtual formulario  google, registro fotografico si es virtual foto captura,  se debera realizar pretest de los temas a trabajar y post test al finalizar el  taller, presentaciones o ayudas audiovisuales)</t>
    </r>
  </si>
  <si>
    <r>
      <t xml:space="preserve">Fortalecer 4 redes comunitaras  para incentivar la atencion en salud oral de los niños desde los primeros meses de vida como estrategia de apoyo a la ruta de atencion al binomio madre- hijo con el fin de fortalecer habitos de vida saludables desde la infancia , con cada red realizar 10 talleres de 2 horas Por cada red para un total de 40 encuentros  . en lo posible realizarlo utiliznado las tecnologias de la informacion en caso de realizarlo presencial utilizar todas los elementos de protección personal, </t>
    </r>
    <r>
      <rPr>
        <b/>
        <sz val="8"/>
        <rFont val="Arial Narrow"/>
        <family val="2"/>
      </rPr>
      <t xml:space="preserve"> ( soportes a presentar Base de datos,cronograma, guias metodologicas por cada secion,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 presentaciones o ayudas audiovisuales) INTERVENCIONES: 1. Intervención inicial para aprobación de participación en la estrategia – descripción de la estrategia, 2. INTERVENCION : Alimentación Saludable  (fomentando prácticas como lactancia materna exclusiva hasta los 6 meses; alimentación complementaria saludable desde el sexto mes de vida con consumo de frutas y verduras al menos 5 veces al día, y control de alimentos que generan riesgo como sal, azucares añadidos, bebidas carbonatadas, entre otros, 3. INTERVENCION : Recomendaciones COVID -19 Relación con salud bucal. Importancia de lavado de manos de 7 a 8 veces mínimo al día durante 40-60 segundos con agua y jabón abundante, uso del tapabocas , entre otros, 4. INTERVENCION   cuidado Bucal durante la gestación , el recien nacido y niños en su primera etapa de vida,  5.INTERVENCION :  Práctica clave AIEPI #9,  6.Relación de la salud bucal con bajo peso al nacer y parto prematuro, 7.  Enfermedades más comunes en la cavidad oral: caries dental- gingivitis,,   8. INTERVENCION : Higiene bucal y elementos de Higiene adecuados - Topicacion de Flúor, cremas fluoradas y sus proporciones  ,9.INTERVENCION : Urgencias odontológicas,  ,10. INTERVENCION : Uso de piercing, Tabaco, Cigarrillo y las consecuencias con la Salud Bucal</t>
    </r>
    <r>
      <rPr>
        <sz val="8"/>
        <rFont val="Arial Narrow"/>
        <family val="2"/>
      </rPr>
      <t xml:space="preserve">
</t>
    </r>
  </si>
  <si>
    <r>
      <t xml:space="preserve">Conformar de un red de SSR, CON 17 ENCUENTROS, el grupo sera minimo de 15 a 20 personas utilizando las TICS , y los encuentros seran de 2 horas, se debera persentar directorio, guias metologicas, informe final ejecutivo, los tema seran 1. fortalecimeinto del ser individual PASEA, 2. autoestima, 3. proyecto de vida, 4. comunicacion y escucha activa. 5. manejo de emociones. 6. abordaje consttuido de problemas, 7. autocidado de la salud. 8. proceso de grupo-empoderamiento -trabajo en red. 9. trabajo en salud. 10  derechos sexules y reproductivo, 11 prevencion de las its vih sida,- uso de condon 12. maternidad segura 13 adolescentes y jovenes 14. practiva clave AIEPI 8-14  15 Generalidades del COVID- 19 1 , 2 replicas al finalizar el proceso educativo </t>
    </r>
    <r>
      <rPr>
        <b/>
        <sz val="8"/>
        <color theme="1"/>
        <rFont val="Arial Narrow"/>
        <family val="2"/>
      </rPr>
      <t xml:space="preserve"> ( soportes a presentar Base de datos,cronograma, guias metodologicas por cada secion,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 presentaciones o ayudas audiovisuales) </t>
    </r>
  </si>
  <si>
    <r>
      <t>desarrollar la estretegia de habiliades para la vida en  los servicios amigables  Con poblacion adolescente  realizando  13 encuentros  institucion educativa de los temas siguientes temas ( 1. Conocimiento a si mismo 2. manejo de emociones 3. cuminicacion efectiva. 4. relaciones interpersonales asertivas. 5. toma de decisiones 6. solucion de confictos 7. pensamiento creativo 8 pensamiento critico 9. empatia 10 . manejo de tensiones y estres, 11 COVID-19 Y  2 replicas para un total de 13 , cada grupo minimo 15 personas, cronograma, directorio,guias metologicas,  pre test al momento de ver la primera habilidad y pot test de habldidade con la ultima habilidad el  prets es de habilidades para la vida, informe final con analisis cuali y cuantitativo, En todo momento se intentara realizarse utilizando las tics en caso de ser necesario presencial se debera contar con las medidas de bioseguridad  (</t>
    </r>
    <r>
      <rPr>
        <b/>
        <sz val="8"/>
        <color theme="1"/>
        <rFont val="Arial Narrow"/>
        <family val="2"/>
      </rPr>
      <t xml:space="preserve"> soportes a presentar Base de datos,cronograma, guias metodologicas por cada secion,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 presentaciones o ayudas audiovisuales) </t>
    </r>
  </si>
  <si>
    <r>
      <t xml:space="preserve">Ejecutar un proceso educativo en promocion de los derechos sexuales y reproductivos con enqouede genero y diversidad sexual debe realizarse con este tipo de población con un minimo de 15 participantes podra  realizarse de manera virtual en lo posible, en caso de ser presencial debera realizarse utilizando las TICS, 10 sesiones presencial y/o virtual con una duración de 2 horas,   </t>
    </r>
    <r>
      <rPr>
        <b/>
        <sz val="8"/>
        <rFont val="Arial Narrow"/>
        <family val="2"/>
      </rPr>
      <t xml:space="preserve">(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r>
      <rPr>
        <sz val="8"/>
        <rFont val="Arial Narrow"/>
        <family val="2"/>
      </rPr>
      <t xml:space="preserve">
</t>
    </r>
  </si>
  <si>
    <r>
      <t>generar un proceso educativo  a 25 adolescentes del Municipio entre los 14 A los 17 años con 4 intervenciones mediante llamada telefonica, 1 LLAMADA: El profesional de Enfermería debe llamar al adolescente y aplicar la herramienta metodológica (entrevista semi - estructurada - SSR de la DTSC ). Además deberá identificar el PAR familiar,2 LLAMADA la realizará un  profesional de Psicología, que con base en lo encontrado en la entrevista (primera llamada realizada por enfermera), identifica los riegos y aplicara el Test de tamizaje DSM IV o intervención breve, también se deberá indagar en los efectos que ha tenido la pandemia en la salud mental y de acuerdo a esto educar en manejo de las emociones y estrés, 3 LLAMADA : El profesional de Enfermería deberá brindar la educación en habilidades para la vida de acuerdo a lo encontrado en la entrevista y desarrollar el plan de intervención, 4 LLAMADA El Profesional de Psicología deberá brindar la educación AL PAR ESCOGIDO POR EL ADOLESCENTE, en pautas a seguir en el entorno familiar con énfasis en comunicación asertiva de acuerdo a lo encontrado en el proceso y en el marco de la pandemia ocasionada por el COVID 19.</t>
    </r>
    <r>
      <rPr>
        <b/>
        <sz val="8"/>
        <rFont val="Arial Narrow"/>
        <family val="2"/>
      </rPr>
      <t xml:space="preserve"> SOPORTES Base de datos de los 25 adolescentes, acta de internvencion/ Registro de cada llamada  Efectiva, Entrevista semi - estructurada - SSR y Salud Mental formato de la DTSC, Foto captura del celular  debe contener fecha y duración de la llamada, presentaciones o ayudas audiovisuales</t>
    </r>
    <r>
      <rPr>
        <sz val="8"/>
        <rFont val="Arial Narrow"/>
        <family val="2"/>
      </rPr>
      <t xml:space="preserve">
</t>
    </r>
  </si>
  <si>
    <r>
      <t xml:space="preserve">Desarrollar 1 proceso educativo mediante 10 encuentros  educativos sobre el modulo de nutricion a madres lideres de familias en accion, o madres de niños de CDI y o poblacion venezolana, en lo posible utilizando las TICS en caso de ser presencial se debera utilizar los elementos de proteccion personal, 1 ENCUENTRO: Aspectos generales de alimentación y nutrición, 2 ENCUENTRO: Alimentación saludable, 3 ENCUENTRO: Consumo de frutas y verduras, 4. ENCUENTRO: Higiene y manipulación de alimentos, 5. ENCUENTRO: Alimentación balanceada ajustada al presupuesto familiar, 6. ENCUENTRO: Lactancia materna, 7. ENCUENTRO: Alimentación complementaria, 8. ENCUENTRO : ALimentación de la gestación y de la madre que amamanta. 9. ENCUENTRO: Autocuidado de la Salud. 10. ENCUENTRO: Estilos de vida saludables. </t>
    </r>
    <r>
      <rPr>
        <b/>
        <sz val="8"/>
        <rFont val="Arial Narrow"/>
        <family val="2"/>
      </rPr>
      <t xml:space="preserve">(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</si>
  <si>
    <r>
      <t>Realizar un proceso educativo sobre la lactancia materna  con los integrante con gestantes minimo 15 , mediante 9 encuentros y 1 replica, sistematizacion de la experiencia, directorio telefonico, en lo posible desarrollar mediante las TICS m en caso de realizarlo presencial deberan tener todos los elementos de proteccion personal, los temas sera: 1  ENCUENTRO: Conversatorio para evaluar conocimientos y Explicar proceso educativo a seguir, 2,  lactancia materna 3. Técnica de amamantamiento. 4. . Técnica de extracción de leche,5. Manejo de los alimentos para evitar la propagacion del COVID, 6. aspectos generales de salud y nutrición. 7. alimentacion de la gestante y de quien amamanta, 8. alimentacion complementaria, 8. alimentacion balanceada ajustada al peresupuesto familiar, 9. higiene y manipulacion de alimentos,10. replica con otro grupo.</t>
    </r>
    <r>
      <rPr>
        <b/>
        <sz val="8"/>
        <rFont val="Arial Narrow"/>
        <family val="2"/>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r>
      <rPr>
        <sz val="8"/>
        <rFont val="Arial Narrow"/>
        <family val="2"/>
      </rPr>
      <t xml:space="preserve">
</t>
    </r>
  </si>
  <si>
    <r>
      <t>Desarrollar el proceso de abuelas amigas de la lactancia con 5 encuentros, Las abuelas que se seleccionan deben cumplir con el siguiente perfil: Edad: 35 a 60 años, escolaridad mínima: primaria completa, tener hijos y nietos, haber amamantado a sus hijos con éxito, estar dispuesta a asistir al proceso de formación y   participar   en las reunión periódicas, después de recibida la capacitación. Realizar censo de la disponibilidad  tecnologica de las abuelas a formar  para completar  un grupo mínimo de 10 abuelas con lactancia exitosa para desrrollar 5 encuentros en lo posible a desarrollarse de manera virtual, en caso de ser presencial debera contener todos los EPP, DESARROLLO DE LOS ENCUENTROS 1.1.Conversatorio para evaluar conocimientos y Explicar el proceso educativo  a seguir, 2. Técnica de amamantamiento.3. Técnica de extracción de leche,. 4. Solución de problemas presentados. 5.. Habilidades en consejería.</t>
    </r>
    <r>
      <rPr>
        <b/>
        <sz val="8"/>
        <color theme="1"/>
        <rFont val="Arial Narrow"/>
        <family val="2"/>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r>
      <rPr>
        <sz val="8"/>
        <color theme="1"/>
        <rFont val="Arial Narrow"/>
        <family val="2"/>
      </rPr>
      <t xml:space="preserve">
</t>
    </r>
  </si>
  <si>
    <r>
      <t xml:space="preserve">Desarrollar un proceso educativo con 10 talleres dirigidos a cuidadores de CDI En lo posible debe realizarse utilizando las TICS en caso de no ser posible y la necesidad de ser presencial debera contar con todos los EPP, se debe contar con un grupo minimo de 20 personas , duracion de 2 minimo por cada encuentro, temas a tratar: 1 ENCUENTRO: DNT, 2 ENCUENTRO: clasificación estado nutricional, 3. ENCUENTRO: Prueba del apetito, 4. ENCUENTRO: Apoyo y estimulacion sensorial y emocional. 5. ENCUENTRO Fortalecimientode las capacidades en practicas claves en salud y nutrición, 6.aspectos generales de la alimentación y nutrición, 7. alimentacion balanceada ajustada al presupuesto. 8. lactancia materna, 9. alimentacion complementaria. 10, higiene y manipulacion de alimentos, </t>
    </r>
    <r>
      <rPr>
        <b/>
        <sz val="8"/>
        <color theme="1"/>
        <rFont val="Arial Narrow"/>
        <family val="2"/>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r>
      <rPr>
        <sz val="8"/>
        <color theme="1"/>
        <rFont val="Arial Narrow"/>
        <family val="2"/>
      </rPr>
      <t xml:space="preserve">
</t>
    </r>
  </si>
  <si>
    <r>
      <t xml:space="preserve">Priorizar de 20 familias  que tengan paciente con DX de salud mental priorizar aquellos que no tengan adherencia al tratamiento, consultadores crónicos, pacientes diagnosticados con COVID- 19 o la presencia de dos pacientes con dx en la familia, </t>
    </r>
    <r>
      <rPr>
        <b/>
        <sz val="8"/>
        <color theme="1"/>
        <rFont val="Arial Narrow"/>
        <family val="2"/>
      </rPr>
      <t>soportes : bases de datos que se evidencie la priorización</t>
    </r>
  </si>
  <si>
    <r>
      <t xml:space="preserve">Realizar caracterización a las  20 FAMILIAS NUEVAS,  Realizando 2 intervenciones por psicologia en donde una se debe aplicar test de Zarith al cuidador principal Y otra intervencion se aplica SRQ AL RESTO E LA FAMILIA en lo posible utilizando las TICS, en caso de ser presencial debera contener todos lo EPP. </t>
    </r>
    <r>
      <rPr>
        <b/>
        <sz val="8"/>
        <color theme="1"/>
        <rFont val="Arial Narrow"/>
        <family val="2"/>
      </rPr>
      <t>( soportes a presentar aplicació  Base de datos,cronograma, Acta ´por cada intevencion formato Dirección Local de Salud, registro de asistencia en caso de ser virtual formulario  google, registro fotografico si es virtual foto captura, informe final consolidado,)</t>
    </r>
    <r>
      <rPr>
        <sz val="8"/>
        <color theme="1"/>
        <rFont val="Arial Narrow"/>
        <family val="2"/>
      </rPr>
      <t xml:space="preserve">
</t>
    </r>
  </si>
  <si>
    <r>
      <t xml:space="preserve"> Realizar seguimiento y acompañamiento a las 20  sus familias , a través de intervenciones psicoeducativas,   realizando como mínimo 4 intervenciones por caso, una mensual por medio de videollamada para un total de 80 intervenciones  </t>
    </r>
    <r>
      <rPr>
        <b/>
        <sz val="8"/>
        <color theme="1"/>
        <rFont val="Arial Narrow"/>
        <family val="2"/>
      </rPr>
      <t>( soportes a presentar Base de datos,cronograma, acta o registro de la intervencion, registro de asistencia o foto captura de la llamada)</t>
    </r>
  </si>
  <si>
    <r>
      <t xml:space="preserve">realizar 20 Llamadas telefónica o videollamada para evaluar avances del proceso y aplicación  nuevamente de la ficha psicosocial para evaluar si se modificaron riesgos, al quinto mes de iniciada la intervención  </t>
    </r>
    <r>
      <rPr>
        <b/>
        <sz val="8"/>
        <color rgb="FF000000"/>
        <rFont val="Arial Narrow"/>
        <family val="2"/>
      </rPr>
      <t>soportes a presentar Base de datos,cronograma, acta o registro de la intervencion, registro de asistencia o foto captura de la llamada)</t>
    </r>
  </si>
  <si>
    <r>
      <t>Detectar  mínimo 15 adolescentes  o gestantes  con sospecha de consumo. (programa de atención adolescente, Reporte de Colegios, comisarias, policía) aplicarles vía telefónica o videollamada Tamizaje ASSIST para clasificación del Riesgo y realizarles una primera  intervención breve en los formatos de la DTSC</t>
    </r>
    <r>
      <rPr>
        <b/>
        <sz val="8"/>
        <color theme="1"/>
        <rFont val="Arial Narrow"/>
        <family val="2"/>
      </rPr>
      <t>. (( soportes a presentar Base de datos,cronograma, acta o registro de la intervencion, registro de asistencia o foto captura de la llamada)</t>
    </r>
  </si>
  <si>
    <r>
      <t>Realizar una llamada telefónica o videollamada por trabajo social de los 15 adolescentes/Gestantes para aplicar dos apgar familiar (uno al adolescente y el otro al cuidador), ecomapa y genograma. Identifique los riesgos asociados a nivel familiar sobre el consumo.(</t>
    </r>
    <r>
      <rPr>
        <b/>
        <sz val="8"/>
        <color theme="1"/>
        <rFont val="Arial Narrow"/>
        <family val="2"/>
      </rPr>
      <t>( soportes a presentar Base de datos,cronograma, acta o registro de la intervencion, registro de asistencia o foto captura de la llamada, apgar, ecomapa y genograma)</t>
    </r>
  </si>
  <si>
    <r>
      <t>realizar Valoración i por teleconsulta por medicina General : identificación de trastornos asociados y otras patologías) (</t>
    </r>
    <r>
      <rPr>
        <b/>
        <sz val="8"/>
        <color theme="1"/>
        <rFont val="Arial Narrow"/>
        <family val="2"/>
      </rPr>
      <t xml:space="preserve"> soportes a presentar Base de datos,cronograma, acta o registro de la intervencion, registro de de la atención)</t>
    </r>
  </si>
  <si>
    <r>
      <t>realizar  Valoración integral por psicología e identificación de trastornos asociados que incluye examen mental directo, Los usuarios  que presenten consumos experimentales o problematicos sin patologia dual y con red de apoyo según criterios ASSAM se les brindara educación (</t>
    </r>
    <r>
      <rPr>
        <b/>
        <sz val="8"/>
        <color theme="1"/>
        <rFont val="Arial Narrow"/>
        <family val="2"/>
      </rPr>
      <t>( soportes a presentar Base de datos,cronograma, acta o registro de la intervencion, registro de asistencia o foto captura de la llamada)</t>
    </r>
  </si>
  <si>
    <r>
      <t>realizar Entrevista motivacional Invididual minimo dos por mes por 6 meses (12 intervenciones) a este punto quedarán mínimo 10 usuarios en el programa (</t>
    </r>
    <r>
      <rPr>
        <b/>
        <sz val="8"/>
        <color theme="1"/>
        <rFont val="Arial Narrow"/>
        <family val="2"/>
      </rPr>
      <t>soportes acta de la entrevista, asistencia y registro fotografico, base de datos, y cronograma)</t>
    </r>
  </si>
  <si>
    <r>
      <t>realizar 40 Intervenciones familiares por videollamada o telepsicología 1 al mes por usuario por 4 meses</t>
    </r>
    <r>
      <rPr>
        <b/>
        <sz val="8"/>
        <color theme="1"/>
        <rFont val="Arial Narrow"/>
        <family val="2"/>
      </rPr>
      <t>( soportes a presentar Base de datos,cronograma, acta o registro de la intervencion, registro de asistencia o foto captura de la llamada)</t>
    </r>
  </si>
  <si>
    <r>
      <t xml:space="preserve">Detectar un grupo de 10 personas con riesgo de ideación suicida.( Reporte de Comisarías de Familia, Policía, ESE Hospital) aplicarles vía telefónica o videollamada 10 Tamizajes SRQ para clasificación del Riesgo y realizarles una primera  intervención breve en los formatos de la DTSC. </t>
    </r>
    <r>
      <rPr>
        <b/>
        <sz val="8"/>
        <color rgb="FF000000"/>
        <rFont val="Arial Narrow"/>
        <family val="2"/>
      </rPr>
      <t xml:space="preserve"> soportes a presentar Base de datos,cronograma, acta o registro de la intervencion, registro de asistencia o foto captura de la llamada)</t>
    </r>
  </si>
  <si>
    <r>
      <t>realizar  Valoración integral por psicología a 10 personas para la  e identificación de trastorno mentales/ intentos de suicidio que incluye examen mental directo</t>
    </r>
    <r>
      <rPr>
        <b/>
        <sz val="8"/>
        <color rgb="FF000000"/>
        <rFont val="Arial Narrow"/>
        <family val="2"/>
      </rPr>
      <t>( soportes a presentar Base de datos,cronograma, acta o registro de la intervencion, registro de asistencia o foto captura de la llamada)</t>
    </r>
  </si>
  <si>
    <r>
      <t>Conformacion de una red comunitaria con minimo 15 personas o lideres comunitarios utilizando las TICs mediante mediante 10 encuentros, sobre la prevencion del COVID-19 de 1 hora (1. generalidades del COVID-19 Forma de transmision, sintomas, y caracteristicas generales, 2. Infecciones respiratorias agudas comportamiento epidemiologico, cuidados y manejos iniciales en casa en este espacio tener encuenta el tratamiento o cuidado intercultural, 3. practicas clave AIEPI generalidades, 4. Recomendaciones y precausiones para el aislamiento domiciliario cuando se trata de un caso leve de COVID 19, Medidas de proteccion personal para prevenir el contagio. 5. practicas cotidianas de proteccion incluir interculturalidad dirigidas a familias en domicilio teniendo encuenta las familias y tipos de vivienda para prevenir el contagio y la propagacion de la enfermedad del COVID-19. 6. Recomendaciones para el manejo cotidianno de animales de compañia en el marco de la emergencia y la propagacion del COVID. 19, 7. Estrategia de afrontamiento en casa enfocadas a la salud mental la prevencion de las violencias, 8. estrategias de afortamiento en casa mediante la promocion de estilos de vida saludables actividad fisica y alimentacion saludable, 9. reconocmiento y manejo de emociones para la identificacion de problemas mentales, consumo de SPA, Violencias y canalizacion de servicios de atencione n salud y sociales, 10. recomendaciones relacionadas con el acceso responsable a la informacion y comunicacion sin daño, orientadas a disminuir los riesgos en la poblacion en general y grupos de mayor vulnerabilid</t>
    </r>
    <r>
      <rPr>
        <b/>
        <sz val="8"/>
        <color theme="1"/>
        <rFont val="Arial Narrow"/>
        <family val="2"/>
      </rPr>
      <t>ad.(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t>
    </r>
    <r>
      <rPr>
        <sz val="8"/>
        <color theme="1"/>
        <rFont val="Arial Narrow"/>
        <family val="2"/>
      </rPr>
      <t xml:space="preserve">) 
</t>
    </r>
  </si>
  <si>
    <r>
      <t>Realizar Talleres 10  edudcativos sobre las medidas de bioseguridad con en el sector productivo Para la prevencion del COVID-19  ( con dueños de bares y discotecas,  con cafeterías, panaderías y restaurantes,  Conductores de vehículos de transporte público, con una participacion minina de 20 personas, n los posible desarrollarlo de manera virtual en caso de no ser posible utilizar EPP d.</t>
    </r>
    <r>
      <rPr>
        <b/>
        <sz val="8"/>
        <color theme="1"/>
        <rFont val="Arial Narrow"/>
        <family val="2"/>
      </rPr>
      <t xml:space="preserve">(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</si>
  <si>
    <r>
      <t xml:space="preserve">Realizar 10 talleres a la población en general sobre las medidas de bioseguidad para la prevencion del COVID-19  </t>
    </r>
    <r>
      <rPr>
        <b/>
        <sz val="8"/>
        <color theme="1"/>
        <rFont val="Arial Narrow"/>
        <family val="2"/>
      </rPr>
      <t xml:space="preserve">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</si>
  <si>
    <r>
      <t>Desarrollar la estrategia PASEA Con cuidadores de CDI o ejecutores de ICBF con la ejecucion de 25 talleres  TEMAAS: FORTALECIMIENTO DEL SER INDIVIDUAL Y SOCIAL 22 HORAS 1. Autoestima, 2. . Proyecto de vida
 3.Comunicación y escucha activa, 4. Manejo de emociones,5.Abordaje constructivo del conflicto, 6. Autocuidado de la salud, 7. Proceso de grupo, empoderamiento y trabajo en red, 8. Trabajo en equipo, 9. Consumo responsable del alcohol, 10. Espacios libres de humo y generalidades del cigarrillo, 11. Cesación del consumo del cigarrillo y mitos relacionados, EDUCACION NUTRICIONAL COMUNITARIa 16 horas, 12. Aspectos generales de la alimentación y nutrición, 13. Alimentación saludable, 14. Consumo de frutas y verduras, 15. Higiene, manipulación de alimentos y cuidado de los dientes, 16. Alimentación balanceada ajustada al presupuesto familiar, 17. La alimentación de la gestante y de la madre que amamanta, 18. Lactancia materna, 19. Alimentación complementaria, PROMOCION DE LA PRACTICA DE ACTIVIDAD FISICA 12 hr, 20. Que es la actividad física? Beneficios, 21. Como se debe realizar la actividad física? 22. Fortalecimiento muscular. 23. La caminata en tiempo libre y como medio de transporte, 24. Identificación de los espacios para la realización de la actividad física, 25. La actividad física como medio de recreación y esparcimiento,</t>
    </r>
    <r>
      <rPr>
        <b/>
        <sz val="8"/>
        <rFont val="Calibri"/>
        <family val="2"/>
        <scheme val="minor"/>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t>
    </r>
    <r>
      <rPr>
        <sz val="8"/>
        <rFont val="Calibri"/>
        <family val="2"/>
        <scheme val="minor"/>
      </rPr>
      <t xml:space="preserve">
</t>
    </r>
  </si>
  <si>
    <r>
      <t xml:space="preserve">realizar proceso educativo con 20 Adultos mayores  con proceso educativo en domicilio, a cada adulto mayor se le realizara 3 visitas  cada encuentro tendra 2 espacios (teorico-practico sobre habitos de vida saludable, enfermedades cronicas y prevencion del COVID-19 Utiliznado elementos de proteccion personal) se realizara toma de medidas y riesgo cardiovascular  Para un total de 60 intervenciones, </t>
    </r>
    <r>
      <rPr>
        <b/>
        <sz val="8"/>
        <rFont val="Calibri"/>
        <family val="2"/>
        <scheme val="minor"/>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
</t>
    </r>
  </si>
  <si>
    <r>
      <t xml:space="preserve">realizar 8  INTERVENCIONES FAMILIARES CONFACTORES DE RIESGO DE ENFERMEDADES CARDIOVASCULARES, DESARROLLO DE ESTRATEGIAS Identificación de familias de alto y mediano riesgo, Intervención inicial para aprobación de participación en la estrategia – descripción de la estrategia,INTERVENCION 1: aplicación de instrumento de identificación de factores de riesgo para enfermedades crónicas no transmisibles y reconocimiento de entorno familiar.INTERVENCION 2: educación en factores de riesgo identificados en  aplicación de instrumento y se establecerán metas para la disminución de factores de riesgo, INTERVENCION 3: educación en factores de riesgo identificados en  aplicación de instrumento y se establecerán metas para la disminución de factores de riesgo, INTERVENCION 4: seguimiento a metas concertadas en disminución de factores de riesgo. Educación en Covid19 INTERVENCION 5: educación en actividad física (actividades que se puedan realizar en casa), INTERVENCION 6: Educación relacionada alimentación saludable – peso saludable – estrategia conoce tu riesgo, INTERVENCION 7: prevención y disminución de consumo de tabaco y consumo de alcohoL,INTERVENCION 8: llamada con grupo familiar, donde se realizara socialización de conclusiones de proceso realizado, metas planteadas y cumplidas, educación en medidas preventivas para detección de Cáncer de mama y Cérvix y para las demás enfermedades crónicas. </t>
    </r>
    <r>
      <rPr>
        <b/>
        <sz val="8"/>
        <rFont val="Calibri"/>
        <family val="2"/>
        <scheme val="minor"/>
      </rPr>
      <t xml:space="preserve"> ( soportes a presentar Base de datos,cronograma, guias metodologicas por cada sesion,  actas de reunión formato Dirección Local de Salud, registro de asistencia en caso de ser virtual formulario  google, registro fotografico si es virtual foto captura, informe final consolidado, en la primera sesion se debera realizar pretest de los temas a trabajar y post test en la ultimo taller,presentaciones o ayudas audiovisuales)</t>
    </r>
    <r>
      <rPr>
        <sz val="8"/>
        <rFont val="Calibri"/>
        <family val="2"/>
        <scheme val="minor"/>
      </rPr>
      <t xml:space="preserve">
</t>
    </r>
  </si>
  <si>
    <r>
      <t xml:space="preserve">Conformar 3 grupos de un minimo de 12 participantes 1 grupo de 5 a 17 años, segundo 18 a 65 años y tercero de 65 años y más, por cada grupo se desarollaran 3 intervenciones para un total de 9 en donde se desarrollaran las siguientes intervenciones por cada grupo 1, encuentro actividad fisica y toma de medidas antropometricas , 2 encuentro actividad fisica y tema de la nutrición y 3 encuentro prevencion del consumo de tabaco </t>
    </r>
    <r>
      <rPr>
        <b/>
        <sz val="8"/>
        <rFont val="Calibri"/>
        <family val="2"/>
        <scheme val="minor"/>
      </rPr>
      <t>( soportes a presentar Base de datos,cronograma, guias metodologicas por cada sesion,  actas de reunión formato Dirección Local de Salud, registro de asistencia, registro fotografico, informe final consolidado)</t>
    </r>
    <r>
      <rPr>
        <sz val="8"/>
        <rFont val="Calibri"/>
        <family val="2"/>
        <scheme val="minor"/>
      </rPr>
      <t xml:space="preserve">
</t>
    </r>
  </si>
  <si>
    <t>Año 2021</t>
  </si>
  <si>
    <t>2 TRIMESTRE</t>
  </si>
  <si>
    <t>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</si>
</sst>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_-&quot;$&quot;* #,##0.00_-;\-&quot;$&quot;* #,##0.00_-;_-&quot;$&quot;* &quot;-&quot;??_-;_-@_-"/>
    <numFmt numFmtId="165" formatCode="&quot;$&quot;#,##0"/>
    <numFmt numFmtId="166" formatCode="[$-240A]General"/>
    <numFmt numFmtId="167" formatCode="0;[Red]0"/>
    <numFmt numFmtId="168" formatCode="&quot;$&quot;#,##0;[Red]&quot;$&quot;#,##0"/>
    <numFmt numFmtId="169" formatCode="#,##0;[Red]#,##0"/>
    <numFmt numFmtId="170" formatCode="&quot;$&quot;\ #,##0;[Red]&quot;$&quot;\ #,##0"/>
    <numFmt numFmtId="171" formatCode="#,##0.00;[Red]#,##0.00"/>
  </numFmts>
  <fonts count="51" x14ac:knownFonts="1">
    <font>
      <sz val="11"/>
      <color theme="1"/>
      <name val="Calibri"/>
      <family val="2"/>
      <scheme val="minor"/>
    </font>
    <font>
      <sz val="10"/>
      <color indexed="8"/>
      <name val="Arial"/>
      <family val="2"/>
    </font>
    <font>
      <sz val="11"/>
      <color theme="1"/>
      <name val="Arial Narrow"/>
      <family val="2"/>
    </font>
    <font>
      <sz val="12"/>
      <color theme="1"/>
      <name val="Calibri"/>
      <family val="2"/>
      <scheme val="minor"/>
    </font>
    <font>
      <sz val="10"/>
      <color theme="1"/>
      <name val="Calibri"/>
      <family val="2"/>
      <scheme val="minor"/>
    </font>
    <font>
      <sz val="10"/>
      <color theme="1"/>
      <name val="Arial Narrow"/>
      <family val="2"/>
    </font>
    <font>
      <b/>
      <sz val="10"/>
      <color theme="0"/>
      <name val="Calibri"/>
      <family val="2"/>
      <scheme val="minor"/>
    </font>
    <font>
      <b/>
      <sz val="16"/>
      <color theme="0"/>
      <name val="Calibri"/>
      <family val="2"/>
    </font>
    <font>
      <sz val="11"/>
      <name val="Calibri"/>
      <family val="2"/>
      <scheme val="minor"/>
    </font>
    <font>
      <sz val="11"/>
      <color rgb="FF000000"/>
      <name val="Calibri"/>
      <family val="2"/>
      <scheme val="minor"/>
    </font>
    <font>
      <sz val="10"/>
      <name val="Calibri"/>
      <family val="2"/>
      <scheme val="minor"/>
    </font>
    <font>
      <b/>
      <sz val="11"/>
      <name val="Calibri"/>
      <family val="2"/>
    </font>
    <font>
      <sz val="11"/>
      <color theme="1"/>
      <name val="Calibri"/>
      <family val="2"/>
      <scheme val="minor"/>
    </font>
    <font>
      <sz val="10"/>
      <name val="Arial Narrow"/>
      <family val="2"/>
    </font>
    <font>
      <sz val="10"/>
      <color indexed="8"/>
      <name val="Arial Narrow"/>
      <family val="2"/>
    </font>
    <font>
      <sz val="10"/>
      <color rgb="FF000000"/>
      <name val="Arial Narrow"/>
      <family val="2"/>
    </font>
    <font>
      <sz val="11"/>
      <color rgb="FF000000"/>
      <name val="Arial"/>
      <family val="2"/>
    </font>
    <font>
      <b/>
      <sz val="9"/>
      <color indexed="81"/>
      <name val="Tahoma"/>
      <family val="2"/>
    </font>
    <font>
      <b/>
      <sz val="10"/>
      <name val="Calibri"/>
      <family val="2"/>
    </font>
    <font>
      <sz val="12"/>
      <name val="Arial Narrow"/>
      <family val="2"/>
    </font>
    <font>
      <b/>
      <sz val="12"/>
      <name val="Arial Narrow"/>
      <family val="2"/>
    </font>
    <font>
      <sz val="7"/>
      <name val="Calibri"/>
      <family val="2"/>
      <scheme val="minor"/>
    </font>
    <font>
      <b/>
      <sz val="7"/>
      <name val="Calibri"/>
      <family val="2"/>
    </font>
    <font>
      <sz val="9"/>
      <color indexed="81"/>
      <name val="Tahoma"/>
      <family val="2"/>
    </font>
    <font>
      <sz val="10"/>
      <color rgb="FF000000"/>
      <name val="Calibri"/>
      <family val="2"/>
      <scheme val="minor"/>
    </font>
    <font>
      <b/>
      <sz val="10"/>
      <color theme="0"/>
      <name val="Arial Narrow"/>
      <family val="2"/>
    </font>
    <font>
      <sz val="10"/>
      <name val="Arial"/>
      <family val="2"/>
    </font>
    <font>
      <sz val="10"/>
      <color indexed="8"/>
      <name val="Calibri"/>
      <family val="2"/>
      <scheme val="minor"/>
    </font>
    <font>
      <b/>
      <sz val="10"/>
      <name val="Calibri"/>
      <family val="2"/>
      <scheme val="minor"/>
    </font>
    <font>
      <b/>
      <sz val="10"/>
      <color theme="1"/>
      <name val="Calibri"/>
      <family val="2"/>
      <scheme val="minor"/>
    </font>
    <font>
      <b/>
      <sz val="10"/>
      <color rgb="FF000000"/>
      <name val="Calibri"/>
      <family val="2"/>
      <scheme val="minor"/>
    </font>
    <font>
      <sz val="10"/>
      <color rgb="FF201F1E"/>
      <name val="Calibri"/>
      <family val="2"/>
      <scheme val="minor"/>
    </font>
    <font>
      <sz val="10"/>
      <color rgb="FFFF0000"/>
      <name val="Calibri"/>
      <family val="2"/>
      <scheme val="minor"/>
    </font>
    <font>
      <i/>
      <sz val="10"/>
      <color rgb="FF000000"/>
      <name val="Calibri"/>
      <family val="2"/>
      <scheme val="minor"/>
    </font>
    <font>
      <i/>
      <sz val="11"/>
      <name val="Calibri"/>
      <family val="2"/>
      <scheme val="minor"/>
    </font>
    <font>
      <i/>
      <sz val="10"/>
      <name val="Calibri"/>
      <family val="2"/>
      <scheme val="minor"/>
    </font>
    <font>
      <b/>
      <i/>
      <sz val="10"/>
      <name val="Calibri"/>
      <family val="2"/>
    </font>
    <font>
      <i/>
      <sz val="10"/>
      <color theme="1"/>
      <name val="Calibri"/>
      <family val="2"/>
      <scheme val="minor"/>
    </font>
    <font>
      <b/>
      <sz val="8"/>
      <name val="Calibri"/>
      <family val="2"/>
    </font>
    <font>
      <sz val="8"/>
      <name val="Arial Narrow"/>
      <family val="2"/>
    </font>
    <font>
      <sz val="8"/>
      <color theme="1"/>
      <name val="Arial Narrow"/>
      <family val="2"/>
    </font>
    <font>
      <sz val="8"/>
      <color rgb="FF000000"/>
      <name val="Symbol"/>
      <family val="1"/>
      <charset val="2"/>
    </font>
    <font>
      <sz val="8"/>
      <color rgb="FF000000"/>
      <name val="Times New Roman"/>
      <family val="1"/>
    </font>
    <font>
      <sz val="8"/>
      <color rgb="FF000000"/>
      <name val="Arial"/>
      <family val="2"/>
    </font>
    <font>
      <b/>
      <sz val="8"/>
      <name val="Arial Narrow"/>
      <family val="2"/>
    </font>
    <font>
      <b/>
      <sz val="8"/>
      <color theme="1"/>
      <name val="Arial Narrow"/>
      <family val="2"/>
    </font>
    <font>
      <sz val="8"/>
      <color rgb="FF000000"/>
      <name val="Arial Narrow"/>
      <family val="2"/>
    </font>
    <font>
      <b/>
      <sz val="8"/>
      <color rgb="FF000000"/>
      <name val="Arial Narrow"/>
      <family val="2"/>
    </font>
    <font>
      <sz val="8"/>
      <color indexed="8"/>
      <name val="Arial Narrow"/>
      <family val="2"/>
    </font>
    <font>
      <sz val="8"/>
      <name val="Calibri"/>
      <family val="2"/>
      <scheme val="minor"/>
    </font>
    <font>
      <b/>
      <sz val="8"/>
      <name val="Calibri"/>
      <family val="2"/>
      <scheme val="minor"/>
    </font>
  </fonts>
  <fills count="13">
    <fill>
      <patternFill patternType="none"/>
    </fill>
    <fill>
      <patternFill patternType="gray125"/>
    </fill>
    <fill>
      <patternFill patternType="solid">
        <fgColor theme="0"/>
        <bgColor indexed="9"/>
      </patternFill>
    </fill>
    <fill>
      <patternFill patternType="solid">
        <fgColor theme="0"/>
        <bgColor indexed="64"/>
      </patternFill>
    </fill>
    <fill>
      <patternFill patternType="solid">
        <fgColor theme="4" tint="-0.249977111117893"/>
        <bgColor indexed="9"/>
      </patternFill>
    </fill>
    <fill>
      <patternFill patternType="solid">
        <fgColor rgb="FF00AAC9"/>
        <bgColor indexed="64"/>
      </patternFill>
    </fill>
    <fill>
      <patternFill patternType="solid">
        <fgColor rgb="FFFFFF00"/>
        <bgColor indexed="64"/>
      </patternFill>
    </fill>
    <fill>
      <patternFill patternType="solid">
        <fgColor rgb="FFECEEEF"/>
      </patternFill>
    </fill>
    <fill>
      <patternFill patternType="solid">
        <fgColor theme="2" tint="-0.249977111117893"/>
        <bgColor indexed="64"/>
      </patternFill>
    </fill>
    <fill>
      <patternFill patternType="solid">
        <fgColor theme="8" tint="0.39997558519241921"/>
        <bgColor indexed="64"/>
      </patternFill>
    </fill>
    <fill>
      <patternFill patternType="solid">
        <fgColor rgb="FFFFFFFF"/>
        <bgColor rgb="FF000000"/>
      </patternFill>
    </fill>
    <fill>
      <patternFill patternType="solid">
        <fgColor rgb="FFFF0000"/>
        <bgColor indexed="64"/>
      </patternFill>
    </fill>
    <fill>
      <patternFill patternType="solid">
        <fgColor rgb="FFFFC0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7">
    <xf numFmtId="0" fontId="0" fillId="0" borderId="0"/>
    <xf numFmtId="0" fontId="1" fillId="0" borderId="0">
      <alignment vertical="top"/>
    </xf>
    <xf numFmtId="0" fontId="3" fillId="0" borderId="0"/>
    <xf numFmtId="9" fontId="12" fillId="0" borderId="0" applyFont="0" applyFill="0" applyBorder="0" applyAlignment="0" applyProtection="0"/>
    <xf numFmtId="166" fontId="16" fillId="0" borderId="0"/>
    <xf numFmtId="43" fontId="12" fillId="0" borderId="0" applyFont="0" applyFill="0" applyBorder="0" applyAlignment="0" applyProtection="0"/>
    <xf numFmtId="164" fontId="12" fillId="0" borderId="0" applyFont="0" applyFill="0" applyBorder="0" applyAlignment="0" applyProtection="0"/>
  </cellStyleXfs>
  <cellXfs count="420">
    <xf numFmtId="0" fontId="0" fillId="0" borderId="0" xfId="0"/>
    <xf numFmtId="0" fontId="2" fillId="3" borderId="0" xfId="0" applyFont="1" applyFill="1"/>
    <xf numFmtId="0" fontId="0" fillId="0" borderId="1" xfId="0" applyBorder="1" applyAlignment="1">
      <alignment horizontal="left"/>
    </xf>
    <xf numFmtId="0" fontId="0" fillId="0" borderId="1" xfId="0" applyFill="1" applyBorder="1" applyAlignment="1">
      <alignment horizontal="left"/>
    </xf>
    <xf numFmtId="0" fontId="0" fillId="0" borderId="1" xfId="0" applyBorder="1"/>
    <xf numFmtId="0" fontId="8" fillId="0" borderId="1" xfId="0" applyFont="1" applyFill="1" applyBorder="1" applyAlignment="1">
      <alignment horizontal="left"/>
    </xf>
    <xf numFmtId="0" fontId="0" fillId="0" borderId="1" xfId="0" applyBorder="1" applyAlignment="1"/>
    <xf numFmtId="0" fontId="9" fillId="0" borderId="1" xfId="0" applyFont="1" applyBorder="1" applyAlignment="1">
      <alignment vertical="center"/>
    </xf>
    <xf numFmtId="0" fontId="9" fillId="0" borderId="2" xfId="0" applyFont="1" applyBorder="1" applyAlignment="1">
      <alignment vertical="center"/>
    </xf>
    <xf numFmtId="0" fontId="0" fillId="0" borderId="2" xfId="0" applyBorder="1" applyAlignment="1">
      <alignment horizontal="left"/>
    </xf>
    <xf numFmtId="0" fontId="0" fillId="0" borderId="2" xfId="0" applyFill="1" applyBorder="1" applyAlignment="1">
      <alignment horizontal="left"/>
    </xf>
    <xf numFmtId="0" fontId="0" fillId="0" borderId="2" xfId="0" applyBorder="1" applyAlignment="1"/>
    <xf numFmtId="0" fontId="9" fillId="0" borderId="5" xfId="0" applyFont="1" applyBorder="1" applyAlignment="1">
      <alignment vertical="center"/>
    </xf>
    <xf numFmtId="0" fontId="0" fillId="0" borderId="6" xfId="0" applyBorder="1"/>
    <xf numFmtId="0" fontId="0" fillId="0" borderId="27" xfId="0" applyNumberFormat="1" applyBorder="1" applyAlignment="1">
      <alignment horizontal="left"/>
    </xf>
    <xf numFmtId="0" fontId="9" fillId="0" borderId="21" xfId="0" applyFont="1" applyBorder="1" applyAlignment="1">
      <alignment vertical="center"/>
    </xf>
    <xf numFmtId="0" fontId="0" fillId="0" borderId="1" xfId="0" applyBorder="1" applyAlignment="1">
      <alignment vertical="center" wrapText="1"/>
    </xf>
    <xf numFmtId="0" fontId="0" fillId="0" borderId="26" xfId="0" applyFont="1" applyFill="1" applyBorder="1" applyAlignment="1">
      <alignment horizontal="left" wrapText="1"/>
    </xf>
    <xf numFmtId="0" fontId="0" fillId="0" borderId="5" xfId="0" applyBorder="1" applyAlignment="1">
      <alignment horizontal="left"/>
    </xf>
    <xf numFmtId="0" fontId="0" fillId="0" borderId="5" xfId="0" applyFill="1" applyBorder="1" applyAlignment="1">
      <alignment horizontal="left"/>
    </xf>
    <xf numFmtId="0" fontId="0" fillId="0" borderId="5" xfId="0" applyBorder="1" applyAlignment="1"/>
    <xf numFmtId="0" fontId="0" fillId="0" borderId="27" xfId="0" applyFont="1" applyFill="1" applyBorder="1" applyAlignment="1">
      <alignment horizontal="left" wrapText="1"/>
    </xf>
    <xf numFmtId="0" fontId="0" fillId="0" borderId="8" xfId="0" applyBorder="1"/>
    <xf numFmtId="0" fontId="0" fillId="0" borderId="8" xfId="0" applyFill="1" applyBorder="1"/>
    <xf numFmtId="0" fontId="0" fillId="0" borderId="7" xfId="0" applyNumberFormat="1" applyFill="1" applyBorder="1" applyAlignment="1">
      <alignment horizontal="left"/>
    </xf>
    <xf numFmtId="0" fontId="0" fillId="0" borderId="16" xfId="0" applyFill="1" applyBorder="1"/>
    <xf numFmtId="0" fontId="0" fillId="0" borderId="28" xfId="0" applyNumberFormat="1" applyBorder="1" applyAlignment="1">
      <alignment horizontal="left"/>
    </xf>
    <xf numFmtId="0" fontId="0" fillId="0" borderId="7" xfId="0" applyNumberFormat="1" applyBorder="1" applyAlignment="1">
      <alignment horizontal="left"/>
    </xf>
    <xf numFmtId="0" fontId="0" fillId="0" borderId="20" xfId="0" applyNumberFormat="1" applyBorder="1" applyAlignment="1">
      <alignment horizontal="left"/>
    </xf>
    <xf numFmtId="0" fontId="0" fillId="0" borderId="21" xfId="0" applyBorder="1"/>
    <xf numFmtId="0" fontId="0" fillId="0" borderId="22" xfId="0" applyBorder="1"/>
    <xf numFmtId="0" fontId="0" fillId="6" borderId="5" xfId="0" applyFill="1" applyBorder="1" applyAlignment="1">
      <alignment horizontal="left"/>
    </xf>
    <xf numFmtId="0" fontId="8" fillId="0" borderId="0" xfId="0" applyFont="1"/>
    <xf numFmtId="0" fontId="10" fillId="0" borderId="1" xfId="0" applyFont="1" applyBorder="1" applyAlignment="1">
      <alignment vertical="center" wrapText="1"/>
    </xf>
    <xf numFmtId="0" fontId="11" fillId="7" borderId="2" xfId="0" applyNumberFormat="1" applyFont="1" applyFill="1" applyBorder="1" applyAlignment="1">
      <alignment horizontal="center" vertical="center" wrapText="1"/>
    </xf>
    <xf numFmtId="0" fontId="11" fillId="8" borderId="2" xfId="0" applyNumberFormat="1" applyFont="1" applyFill="1" applyBorder="1" applyAlignment="1">
      <alignment horizontal="center" vertical="center" wrapText="1"/>
    </xf>
    <xf numFmtId="0" fontId="11" fillId="6" borderId="2" xfId="0" applyNumberFormat="1" applyFont="1" applyFill="1" applyBorder="1" applyAlignment="1">
      <alignment horizontal="center" vertical="center" wrapText="1"/>
    </xf>
    <xf numFmtId="0" fontId="8" fillId="0" borderId="0" xfId="0" applyNumberFormat="1" applyFont="1"/>
    <xf numFmtId="0" fontId="10" fillId="0" borderId="0" xfId="0" applyNumberFormat="1" applyFont="1"/>
    <xf numFmtId="0" fontId="8" fillId="0" borderId="0" xfId="0" applyNumberFormat="1" applyFont="1" applyAlignment="1">
      <alignment vertical="center" wrapText="1"/>
    </xf>
    <xf numFmtId="0" fontId="11" fillId="0" borderId="0" xfId="0" applyNumberFormat="1" applyFont="1" applyAlignment="1"/>
    <xf numFmtId="0" fontId="11" fillId="0" borderId="0" xfId="0" applyNumberFormat="1" applyFont="1" applyAlignment="1">
      <alignment indent="50"/>
    </xf>
    <xf numFmtId="0" fontId="18" fillId="0" borderId="0" xfId="0" applyNumberFormat="1" applyFont="1" applyAlignment="1"/>
    <xf numFmtId="0" fontId="18" fillId="0" borderId="0" xfId="0" applyNumberFormat="1" applyFont="1" applyAlignment="1">
      <alignment horizontal="left" indent="50"/>
    </xf>
    <xf numFmtId="0" fontId="10" fillId="0" borderId="0" xfId="0" applyNumberFormat="1" applyFont="1" applyAlignment="1">
      <alignment vertical="center" wrapText="1"/>
    </xf>
    <xf numFmtId="0" fontId="18" fillId="7" borderId="1" xfId="0" applyNumberFormat="1" applyFont="1" applyFill="1" applyBorder="1" applyAlignment="1">
      <alignment horizontal="center" vertical="center" wrapText="1"/>
    </xf>
    <xf numFmtId="0" fontId="18" fillId="7" borderId="2" xfId="0" applyNumberFormat="1" applyFont="1" applyFill="1" applyBorder="1" applyAlignment="1">
      <alignment horizontal="center" vertical="center" wrapText="1"/>
    </xf>
    <xf numFmtId="0" fontId="5" fillId="0" borderId="1" xfId="0" applyFont="1" applyBorder="1" applyAlignment="1">
      <alignment wrapText="1"/>
    </xf>
    <xf numFmtId="0" fontId="19" fillId="0" borderId="0" xfId="0" applyNumberFormat="1" applyFont="1" applyAlignment="1">
      <alignment horizontal="center"/>
    </xf>
    <xf numFmtId="0" fontId="19" fillId="0" borderId="0" xfId="0" applyNumberFormat="1" applyFont="1"/>
    <xf numFmtId="0" fontId="20" fillId="7" borderId="2" xfId="0" applyNumberFormat="1" applyFont="1" applyFill="1" applyBorder="1" applyAlignment="1">
      <alignment horizontal="center" vertical="center" wrapText="1"/>
    </xf>
    <xf numFmtId="0" fontId="19" fillId="0" borderId="0" xfId="0" applyFont="1" applyAlignment="1">
      <alignment horizontal="center"/>
    </xf>
    <xf numFmtId="0" fontId="19" fillId="0" borderId="0" xfId="0" applyFont="1"/>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21" fillId="0" borderId="0" xfId="0" applyNumberFormat="1" applyFont="1"/>
    <xf numFmtId="0" fontId="22" fillId="7" borderId="2" xfId="0" applyNumberFormat="1" applyFont="1" applyFill="1" applyBorder="1" applyAlignment="1">
      <alignment horizontal="center" vertical="center" wrapText="1"/>
    </xf>
    <xf numFmtId="0" fontId="21" fillId="0" borderId="0" xfId="0" applyFont="1"/>
    <xf numFmtId="0" fontId="10" fillId="0" borderId="1" xfId="0" applyFont="1" applyBorder="1" applyAlignment="1">
      <alignment horizontal="justify" vertical="center"/>
    </xf>
    <xf numFmtId="167" fontId="8" fillId="0" borderId="0" xfId="0" applyNumberFormat="1" applyFont="1"/>
    <xf numFmtId="0" fontId="10" fillId="0" borderId="1" xfId="0" applyFont="1" applyBorder="1" applyAlignment="1">
      <alignment horizontal="center" vertical="center"/>
    </xf>
    <xf numFmtId="0" fontId="5" fillId="0" borderId="1" xfId="0" applyFont="1" applyFill="1" applyBorder="1" applyAlignment="1">
      <alignment wrapText="1"/>
    </xf>
    <xf numFmtId="0" fontId="10" fillId="0" borderId="29" xfId="0" applyFont="1" applyBorder="1" applyAlignment="1">
      <alignment vertical="center" wrapText="1"/>
    </xf>
    <xf numFmtId="168" fontId="4" fillId="0" borderId="1" xfId="0" applyNumberFormat="1" applyFont="1" applyFill="1" applyBorder="1" applyAlignment="1">
      <alignment horizontal="center" vertical="center"/>
    </xf>
    <xf numFmtId="3" fontId="10" fillId="0" borderId="1" xfId="0" applyNumberFormat="1" applyFont="1" applyFill="1" applyBorder="1" applyAlignment="1">
      <alignment horizontal="center" vertical="center"/>
    </xf>
    <xf numFmtId="168" fontId="10" fillId="0" borderId="1"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0" fontId="10" fillId="0" borderId="1" xfId="0" applyFont="1" applyFill="1" applyBorder="1" applyAlignment="1">
      <alignment horizontal="justify" vertical="center"/>
    </xf>
    <xf numFmtId="171" fontId="24" fillId="0" borderId="1" xfId="0" applyNumberFormat="1" applyFont="1" applyFill="1" applyBorder="1" applyAlignment="1">
      <alignment horizontal="center" vertical="center"/>
    </xf>
    <xf numFmtId="4" fontId="10"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xf>
    <xf numFmtId="0" fontId="8" fillId="0" borderId="0" xfId="0" applyNumberFormat="1" applyFont="1" applyFill="1" applyAlignment="1">
      <alignment vertical="center" wrapText="1"/>
    </xf>
    <xf numFmtId="0" fontId="10" fillId="0" borderId="0" xfId="0" applyNumberFormat="1" applyFont="1" applyFill="1" applyAlignment="1">
      <alignment vertical="center" wrapText="1"/>
    </xf>
    <xf numFmtId="0" fontId="10" fillId="0" borderId="0" xfId="0" applyNumberFormat="1" applyFont="1" applyFill="1"/>
    <xf numFmtId="0" fontId="18" fillId="0" borderId="2" xfId="0" applyNumberFormat="1" applyFont="1" applyFill="1" applyBorder="1" applyAlignment="1">
      <alignment horizontal="center" vertical="center" wrapText="1"/>
    </xf>
    <xf numFmtId="0" fontId="8" fillId="0" borderId="0" xfId="0" applyFont="1" applyFill="1"/>
    <xf numFmtId="0" fontId="10" fillId="0" borderId="1" xfId="0" applyFont="1" applyBorder="1" applyAlignment="1">
      <alignment vertical="center"/>
    </xf>
    <xf numFmtId="3" fontId="10" fillId="0" borderId="1" xfId="0" applyNumberFormat="1" applyFont="1" applyBorder="1" applyAlignment="1">
      <alignment horizontal="center" vertical="center"/>
    </xf>
    <xf numFmtId="169" fontId="8" fillId="0" borderId="0" xfId="0" applyNumberFormat="1" applyFont="1"/>
    <xf numFmtId="168" fontId="8" fillId="0" borderId="0" xfId="0" applyNumberFormat="1" applyFont="1"/>
    <xf numFmtId="4" fontId="8" fillId="0" borderId="0" xfId="0" applyNumberFormat="1" applyFont="1"/>
    <xf numFmtId="0" fontId="5" fillId="3" borderId="0" xfId="0" applyFont="1" applyFill="1" applyAlignment="1"/>
    <xf numFmtId="0" fontId="25" fillId="5" borderId="11" xfId="0" applyFont="1" applyFill="1" applyBorder="1" applyAlignment="1">
      <alignment wrapText="1"/>
    </xf>
    <xf numFmtId="0" fontId="25" fillId="4" borderId="3" xfId="1" applyFont="1" applyFill="1" applyBorder="1" applyAlignment="1" applyProtection="1">
      <alignment wrapText="1"/>
    </xf>
    <xf numFmtId="0" fontId="25" fillId="5" borderId="3" xfId="0" applyFont="1" applyFill="1" applyBorder="1" applyAlignment="1">
      <alignment wrapText="1"/>
    </xf>
    <xf numFmtId="165" fontId="25" fillId="4" borderId="3" xfId="1" applyNumberFormat="1" applyFont="1" applyFill="1" applyBorder="1" applyAlignment="1" applyProtection="1">
      <alignment wrapText="1"/>
    </xf>
    <xf numFmtId="0" fontId="5" fillId="3" borderId="1" xfId="0" applyFont="1" applyFill="1" applyBorder="1" applyAlignment="1"/>
    <xf numFmtId="0" fontId="13" fillId="0" borderId="1" xfId="1" applyFont="1" applyFill="1" applyBorder="1" applyAlignment="1" applyProtection="1">
      <alignment wrapText="1"/>
    </xf>
    <xf numFmtId="0" fontId="14" fillId="2" borderId="1" xfId="1" applyFont="1" applyFill="1" applyBorder="1" applyAlignment="1" applyProtection="1"/>
    <xf numFmtId="167" fontId="14" fillId="2" borderId="1" xfId="1" applyNumberFormat="1" applyFont="1" applyFill="1" applyBorder="1" applyAlignment="1" applyProtection="1"/>
    <xf numFmtId="0" fontId="5" fillId="0" borderId="1" xfId="0" applyFont="1" applyBorder="1" applyAlignment="1"/>
    <xf numFmtId="0" fontId="5" fillId="3" borderId="1" xfId="0" applyFont="1" applyFill="1" applyBorder="1" applyAlignment="1" applyProtection="1"/>
    <xf numFmtId="0" fontId="15" fillId="0" borderId="1" xfId="0" applyFont="1" applyBorder="1" applyAlignment="1"/>
    <xf numFmtId="0" fontId="5" fillId="0" borderId="1" xfId="0" applyFont="1" applyFill="1" applyBorder="1" applyAlignment="1"/>
    <xf numFmtId="165" fontId="5" fillId="3" borderId="1" xfId="0" applyNumberFormat="1" applyFont="1" applyFill="1" applyBorder="1" applyAlignment="1"/>
    <xf numFmtId="0" fontId="5" fillId="3" borderId="1" xfId="0" applyFont="1" applyFill="1" applyBorder="1" applyAlignment="1">
      <alignment wrapText="1"/>
    </xf>
    <xf numFmtId="0" fontId="5" fillId="3" borderId="7" xfId="0" applyFont="1" applyFill="1" applyBorder="1" applyAlignment="1"/>
    <xf numFmtId="0" fontId="5" fillId="3" borderId="8" xfId="0" applyFont="1" applyFill="1" applyBorder="1" applyAlignment="1"/>
    <xf numFmtId="0" fontId="26" fillId="0" borderId="0" xfId="0" applyFont="1"/>
    <xf numFmtId="0" fontId="10" fillId="0" borderId="1" xfId="0" applyFont="1" applyFill="1" applyBorder="1" applyAlignment="1">
      <alignment horizontal="center" vertical="top" wrapText="1"/>
    </xf>
    <xf numFmtId="0" fontId="10" fillId="0" borderId="1" xfId="1" applyFont="1" applyFill="1" applyBorder="1" applyAlignment="1" applyProtection="1">
      <alignment horizontal="center" vertical="top" wrapText="1"/>
    </xf>
    <xf numFmtId="0" fontId="10" fillId="3" borderId="1" xfId="0" applyFont="1" applyFill="1" applyBorder="1" applyAlignment="1">
      <alignment horizontal="center" vertical="top" wrapText="1"/>
    </xf>
    <xf numFmtId="0" fontId="27"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3" borderId="1" xfId="0" applyFont="1" applyFill="1" applyBorder="1" applyAlignment="1">
      <alignment horizontal="center" vertical="top" wrapText="1"/>
    </xf>
    <xf numFmtId="0" fontId="24" fillId="0" borderId="1" xfId="0" applyFont="1" applyFill="1" applyBorder="1" applyAlignment="1">
      <alignment vertical="center" wrapText="1"/>
    </xf>
    <xf numFmtId="0" fontId="24" fillId="0" borderId="1" xfId="0" applyFont="1" applyFill="1" applyBorder="1" applyAlignment="1">
      <alignment horizontal="center" vertical="top" wrapText="1"/>
    </xf>
    <xf numFmtId="0" fontId="4" fillId="0" borderId="32" xfId="0" applyFont="1" applyFill="1" applyBorder="1" applyAlignment="1">
      <alignment horizontal="center" vertical="top" wrapText="1"/>
    </xf>
    <xf numFmtId="0" fontId="4" fillId="0" borderId="29" xfId="0" applyFont="1" applyFill="1" applyBorder="1" applyAlignment="1">
      <alignment horizontal="center" vertical="top" wrapText="1"/>
    </xf>
    <xf numFmtId="0" fontId="10" fillId="3" borderId="1" xfId="0" applyFont="1" applyFill="1" applyBorder="1" applyAlignment="1">
      <alignment horizontal="left" vertical="top" wrapText="1"/>
    </xf>
    <xf numFmtId="0" fontId="4" fillId="0" borderId="30" xfId="0" applyFont="1" applyFill="1" applyBorder="1" applyAlignment="1">
      <alignment horizontal="center" vertical="top" wrapText="1"/>
    </xf>
    <xf numFmtId="0" fontId="10" fillId="0" borderId="1" xfId="0" applyFont="1" applyFill="1" applyBorder="1" applyAlignment="1">
      <alignment vertical="center" wrapText="1"/>
    </xf>
    <xf numFmtId="0" fontId="4" fillId="3" borderId="1" xfId="0" applyFont="1" applyFill="1" applyBorder="1" applyAlignment="1">
      <alignment vertical="top" wrapText="1"/>
    </xf>
    <xf numFmtId="0" fontId="24" fillId="3" borderId="0" xfId="0" applyFont="1" applyFill="1" applyAlignment="1">
      <alignment vertical="top" wrapText="1"/>
    </xf>
    <xf numFmtId="0" fontId="10" fillId="0" borderId="29" xfId="0" applyFont="1" applyFill="1" applyBorder="1" applyAlignment="1">
      <alignment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Fill="1" applyBorder="1" applyAlignment="1">
      <alignment horizontal="left" vertical="top" wrapText="1"/>
    </xf>
    <xf numFmtId="0" fontId="31" fillId="0" borderId="1" xfId="0" applyFont="1" applyBorder="1" applyAlignment="1">
      <alignment wrapText="1"/>
    </xf>
    <xf numFmtId="0" fontId="24"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1" fillId="0" borderId="2" xfId="0" applyFont="1" applyBorder="1" applyAlignment="1">
      <alignment wrapText="1"/>
    </xf>
    <xf numFmtId="0" fontId="24"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Fill="1" applyBorder="1" applyAlignment="1">
      <alignment horizontal="justify" vertical="center"/>
    </xf>
    <xf numFmtId="0" fontId="4" fillId="0" borderId="3" xfId="0" applyFont="1" applyFill="1" applyBorder="1" applyAlignment="1">
      <alignment vertical="center" wrapText="1"/>
    </xf>
    <xf numFmtId="0" fontId="4" fillId="0" borderId="2" xfId="0" applyFont="1" applyFill="1" applyBorder="1" applyAlignment="1">
      <alignment horizontal="center" vertical="top" wrapText="1"/>
    </xf>
    <xf numFmtId="0" fontId="10" fillId="0" borderId="2" xfId="0" applyFont="1" applyFill="1" applyBorder="1" applyAlignment="1">
      <alignment horizontal="center" vertical="top" wrapText="1"/>
    </xf>
    <xf numFmtId="0" fontId="27" fillId="3" borderId="1" xfId="0" applyFont="1" applyFill="1" applyBorder="1" applyAlignment="1">
      <alignment horizontal="center" vertical="top" wrapText="1"/>
    </xf>
    <xf numFmtId="0" fontId="4" fillId="0" borderId="1" xfId="0" applyFont="1" applyBorder="1" applyAlignment="1">
      <alignment vertical="top" wrapText="1"/>
    </xf>
    <xf numFmtId="0" fontId="10" fillId="0" borderId="1" xfId="0" applyFont="1" applyFill="1" applyBorder="1" applyAlignment="1">
      <alignment horizontal="justify" vertical="top"/>
    </xf>
    <xf numFmtId="0" fontId="31" fillId="0" borderId="1" xfId="0" applyFont="1" applyBorder="1" applyAlignment="1">
      <alignment horizontal="justify" vertical="center" wrapText="1"/>
    </xf>
    <xf numFmtId="9"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top" wrapText="1"/>
    </xf>
    <xf numFmtId="0" fontId="4" fillId="0" borderId="1" xfId="0" applyFont="1" applyBorder="1" applyAlignment="1">
      <alignment vertical="center" wrapText="1"/>
    </xf>
    <xf numFmtId="169" fontId="4" fillId="0" borderId="1" xfId="6"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0" fontId="10" fillId="0" borderId="1" xfId="1" applyFont="1" applyFill="1" applyBorder="1" applyAlignment="1" applyProtection="1">
      <alignment horizontal="center" vertical="center" wrapText="1"/>
    </xf>
    <xf numFmtId="0" fontId="4" fillId="0" borderId="1" xfId="0" applyFont="1" applyFill="1" applyBorder="1" applyAlignment="1">
      <alignment vertical="top" wrapText="1"/>
    </xf>
    <xf numFmtId="1" fontId="4" fillId="0" borderId="1" xfId="0" applyNumberFormat="1" applyFont="1" applyBorder="1" applyAlignment="1">
      <alignment horizontal="center" vertical="center"/>
    </xf>
    <xf numFmtId="0" fontId="10" fillId="0" borderId="1" xfId="0" applyFont="1" applyFill="1" applyBorder="1" applyAlignment="1">
      <alignment horizontal="center" vertical="center"/>
    </xf>
    <xf numFmtId="9" fontId="4" fillId="0" borderId="1" xfId="3" applyFont="1" applyFill="1" applyBorder="1" applyAlignment="1">
      <alignment horizontal="center" vertical="center"/>
    </xf>
    <xf numFmtId="0" fontId="10" fillId="0" borderId="1" xfId="0" applyFont="1" applyFill="1" applyBorder="1" applyAlignment="1">
      <alignment horizontal="center" vertical="top"/>
    </xf>
    <xf numFmtId="0" fontId="24" fillId="0" borderId="1" xfId="0" applyFont="1" applyFill="1" applyBorder="1" applyAlignment="1">
      <alignment horizontal="center" vertical="center" wrapText="1"/>
    </xf>
    <xf numFmtId="0" fontId="24" fillId="0" borderId="1" xfId="0" applyFont="1" applyFill="1" applyBorder="1" applyAlignment="1">
      <alignment horizontal="justify" vertical="center"/>
    </xf>
    <xf numFmtId="0" fontId="4" fillId="3" borderId="1" xfId="0" applyFont="1" applyFill="1" applyBorder="1" applyAlignment="1">
      <alignment horizontal="justify" vertical="center"/>
    </xf>
    <xf numFmtId="0" fontId="4" fillId="3" borderId="1" xfId="0" applyFont="1" applyFill="1" applyBorder="1" applyAlignment="1">
      <alignment horizontal="justify" vertical="center" wrapText="1"/>
    </xf>
    <xf numFmtId="0" fontId="4" fillId="0" borderId="30" xfId="0" applyNumberFormat="1" applyFont="1" applyFill="1" applyBorder="1" applyAlignment="1">
      <alignment horizontal="center" vertical="top" wrapText="1"/>
    </xf>
    <xf numFmtId="0" fontId="24" fillId="0" borderId="1" xfId="0" applyFont="1" applyBorder="1" applyAlignment="1">
      <alignment vertical="center" wrapText="1"/>
    </xf>
    <xf numFmtId="168" fontId="4" fillId="0" borderId="1" xfId="0" applyNumberFormat="1" applyFont="1" applyFill="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29"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3" fontId="10" fillId="0" borderId="2"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10" fillId="0" borderId="1" xfId="0" applyFont="1" applyFill="1" applyBorder="1" applyAlignment="1">
      <alignment vertical="center"/>
    </xf>
    <xf numFmtId="0" fontId="4" fillId="0" borderId="1" xfId="0" applyNumberFormat="1"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29" xfId="0" applyNumberFormat="1" applyFont="1" applyFill="1" applyBorder="1" applyAlignment="1">
      <alignment horizontal="center" vertical="center" wrapText="1"/>
    </xf>
    <xf numFmtId="0" fontId="10" fillId="0" borderId="29" xfId="0" applyFont="1" applyFill="1" applyBorder="1" applyAlignment="1">
      <alignment horizontal="justify" vertical="center"/>
    </xf>
    <xf numFmtId="0" fontId="4" fillId="0" borderId="29" xfId="0" applyFont="1" applyFill="1" applyBorder="1" applyAlignment="1">
      <alignment vertical="top" wrapText="1"/>
    </xf>
    <xf numFmtId="0" fontId="4" fillId="0" borderId="29" xfId="0" applyFont="1" applyFill="1" applyBorder="1" applyAlignment="1">
      <alignment horizontal="center" vertical="center"/>
    </xf>
    <xf numFmtId="0" fontId="10" fillId="0" borderId="29" xfId="0" applyFont="1" applyFill="1" applyBorder="1" applyAlignment="1">
      <alignment horizontal="center" vertical="center" wrapText="1"/>
    </xf>
    <xf numFmtId="0" fontId="4" fillId="0" borderId="29" xfId="0" applyNumberFormat="1" applyFont="1" applyFill="1" applyBorder="1" applyAlignment="1">
      <alignment horizontal="center" vertical="center"/>
    </xf>
    <xf numFmtId="0" fontId="4" fillId="0" borderId="1" xfId="0" applyFont="1" applyFill="1" applyBorder="1" applyAlignment="1">
      <alignment wrapText="1"/>
    </xf>
    <xf numFmtId="0" fontId="31" fillId="0" borderId="1" xfId="0" applyFont="1" applyFill="1" applyBorder="1" applyAlignment="1">
      <alignment wrapText="1"/>
    </xf>
    <xf numFmtId="0" fontId="10" fillId="0" borderId="1" xfId="0" applyNumberFormat="1" applyFont="1" applyFill="1" applyBorder="1" applyAlignment="1">
      <alignment vertical="center" wrapText="1"/>
    </xf>
    <xf numFmtId="0" fontId="31" fillId="0" borderId="1" xfId="0" applyFont="1" applyBorder="1" applyAlignment="1">
      <alignment vertical="top" wrapText="1"/>
    </xf>
    <xf numFmtId="0" fontId="31" fillId="0" borderId="1" xfId="0" applyFont="1" applyBorder="1" applyAlignment="1">
      <alignment horizontal="left" vertical="top" wrapText="1"/>
    </xf>
    <xf numFmtId="0" fontId="4" fillId="0" borderId="1" xfId="0" applyFont="1" applyFill="1" applyBorder="1" applyAlignment="1">
      <alignment vertical="center"/>
    </xf>
    <xf numFmtId="0" fontId="4" fillId="0" borderId="1" xfId="0" applyFont="1" applyBorder="1" applyAlignment="1">
      <alignment horizontal="left" vertical="center" wrapText="1"/>
    </xf>
    <xf numFmtId="0" fontId="10" fillId="0" borderId="1" xfId="0" applyNumberFormat="1" applyFont="1" applyBorder="1" applyAlignment="1">
      <alignment wrapText="1"/>
    </xf>
    <xf numFmtId="0" fontId="10" fillId="0" borderId="1" xfId="0" applyNumberFormat="1" applyFont="1" applyBorder="1" applyAlignment="1">
      <alignment vertical="center" wrapText="1"/>
    </xf>
    <xf numFmtId="0" fontId="10" fillId="0" borderId="0" xfId="0" applyFont="1"/>
    <xf numFmtId="10" fontId="10" fillId="0" borderId="1" xfId="0" applyNumberFormat="1" applyFont="1" applyFill="1" applyBorder="1" applyAlignment="1">
      <alignment horizontal="center" vertical="top" wrapText="1"/>
    </xf>
    <xf numFmtId="0" fontId="10" fillId="6" borderId="1" xfId="1" applyFont="1" applyFill="1" applyBorder="1" applyAlignment="1" applyProtection="1">
      <alignment horizontal="center" vertical="top" wrapText="1"/>
    </xf>
    <xf numFmtId="167" fontId="10" fillId="0" borderId="1" xfId="0" applyNumberFormat="1" applyFont="1" applyFill="1" applyBorder="1" applyAlignment="1">
      <alignment horizontal="center" vertical="top"/>
    </xf>
    <xf numFmtId="0" fontId="4" fillId="0" borderId="1" xfId="0" applyNumberFormat="1" applyFont="1" applyFill="1" applyBorder="1" applyAlignment="1">
      <alignment horizontal="center" vertical="top"/>
    </xf>
    <xf numFmtId="1" fontId="10" fillId="0" borderId="1" xfId="0" applyNumberFormat="1" applyFont="1" applyFill="1" applyBorder="1" applyAlignment="1">
      <alignment horizontal="center" vertical="top"/>
    </xf>
    <xf numFmtId="0" fontId="4" fillId="0" borderId="1" xfId="0" applyFont="1" applyFill="1" applyBorder="1" applyAlignment="1">
      <alignment horizontal="center" vertical="top"/>
    </xf>
    <xf numFmtId="0" fontId="10" fillId="0" borderId="29" xfId="0" applyFont="1" applyFill="1" applyBorder="1" applyAlignment="1">
      <alignment horizontal="center" vertical="top" wrapText="1"/>
    </xf>
    <xf numFmtId="0" fontId="10" fillId="3" borderId="1" xfId="0" applyFont="1" applyFill="1" applyBorder="1" applyAlignment="1">
      <alignment horizontal="center" vertical="top"/>
    </xf>
    <xf numFmtId="0" fontId="10" fillId="3" borderId="1" xfId="1" applyFont="1" applyFill="1" applyBorder="1" applyAlignment="1" applyProtection="1">
      <alignment horizontal="center" vertical="top" wrapText="1"/>
    </xf>
    <xf numFmtId="0" fontId="4" fillId="0" borderId="1" xfId="0" applyFont="1" applyFill="1" applyBorder="1" applyAlignment="1">
      <alignment horizontal="center" vertical="top" textRotation="255"/>
    </xf>
    <xf numFmtId="0" fontId="29" fillId="0" borderId="1" xfId="0" applyFont="1" applyFill="1" applyBorder="1" applyAlignment="1">
      <alignment horizontal="center" vertical="top"/>
    </xf>
    <xf numFmtId="0" fontId="10" fillId="0" borderId="1" xfId="0" applyNumberFormat="1" applyFont="1" applyBorder="1" applyAlignment="1">
      <alignment horizontal="center" vertical="center" wrapText="1"/>
    </xf>
    <xf numFmtId="167" fontId="4" fillId="0" borderId="1" xfId="0" applyNumberFormat="1" applyFont="1" applyFill="1" applyBorder="1" applyAlignment="1">
      <alignment horizontal="center" vertical="top"/>
    </xf>
    <xf numFmtId="169" fontId="4" fillId="0" borderId="1" xfId="0" applyNumberFormat="1" applyFont="1" applyFill="1" applyBorder="1" applyAlignment="1">
      <alignment horizontal="center" vertical="top"/>
    </xf>
    <xf numFmtId="167" fontId="10" fillId="0" borderId="1" xfId="0" applyNumberFormat="1" applyFont="1" applyFill="1" applyBorder="1" applyAlignment="1">
      <alignment horizontal="center" vertical="top" wrapText="1"/>
    </xf>
    <xf numFmtId="0" fontId="10" fillId="9" borderId="0" xfId="0" applyFont="1" applyFill="1"/>
    <xf numFmtId="168" fontId="10" fillId="0" borderId="1" xfId="0" applyNumberFormat="1" applyFont="1" applyFill="1" applyBorder="1" applyAlignment="1">
      <alignment horizontal="center" vertical="center"/>
    </xf>
    <xf numFmtId="4" fontId="10" fillId="0" borderId="1" xfId="0" applyNumberFormat="1" applyFont="1" applyFill="1" applyBorder="1" applyAlignment="1">
      <alignment horizontal="center" vertical="center"/>
    </xf>
    <xf numFmtId="170" fontId="4" fillId="0" borderId="1" xfId="5" applyNumberFormat="1" applyFont="1" applyBorder="1" applyAlignment="1">
      <alignment horizontal="center" vertical="center"/>
    </xf>
    <xf numFmtId="0" fontId="4" fillId="0" borderId="1" xfId="0" applyFont="1" applyBorder="1" applyAlignment="1">
      <alignment horizontal="justify" vertical="center"/>
    </xf>
    <xf numFmtId="9" fontId="4" fillId="0" borderId="1" xfId="0" applyNumberFormat="1" applyFont="1" applyFill="1" applyBorder="1" applyAlignment="1">
      <alignment horizontal="center" vertical="top"/>
    </xf>
    <xf numFmtId="0" fontId="4" fillId="3" borderId="1" xfId="0" applyFont="1" applyFill="1" applyBorder="1" applyAlignment="1">
      <alignment horizontal="center" vertical="top"/>
    </xf>
    <xf numFmtId="4" fontId="4" fillId="0" borderId="1" xfId="5" applyNumberFormat="1" applyFont="1" applyBorder="1" applyAlignment="1">
      <alignment horizontal="center" vertical="center"/>
    </xf>
    <xf numFmtId="0" fontId="4" fillId="0" borderId="1" xfId="0" applyFont="1" applyBorder="1" applyAlignment="1">
      <alignment horizontal="justify" vertical="center" wrapText="1"/>
    </xf>
    <xf numFmtId="0" fontId="24" fillId="0" borderId="1" xfId="0" applyFont="1" applyBorder="1" applyAlignment="1">
      <alignment horizontal="justify" vertical="top"/>
    </xf>
    <xf numFmtId="0" fontId="24" fillId="0" borderId="1" xfId="0" applyFont="1" applyBorder="1" applyAlignment="1">
      <alignment horizontal="justify" vertical="center" wrapText="1"/>
    </xf>
    <xf numFmtId="170"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170" fontId="24" fillId="0" borderId="1" xfId="0" applyNumberFormat="1" applyFont="1" applyBorder="1" applyAlignment="1">
      <alignment horizontal="center" vertical="center" wrapText="1"/>
    </xf>
    <xf numFmtId="0" fontId="24" fillId="0" borderId="1" xfId="0" applyFont="1" applyBorder="1" applyAlignment="1">
      <alignment vertical="top" wrapText="1"/>
    </xf>
    <xf numFmtId="0" fontId="10" fillId="3" borderId="1" xfId="0" applyFont="1" applyFill="1" applyBorder="1" applyAlignment="1">
      <alignment horizontal="center" vertical="center"/>
    </xf>
    <xf numFmtId="4" fontId="24" fillId="0" borderId="1" xfId="0" applyNumberFormat="1" applyFont="1" applyBorder="1" applyAlignment="1">
      <alignment horizontal="center" vertical="center" wrapText="1"/>
    </xf>
    <xf numFmtId="170" fontId="24" fillId="0" borderId="1" xfId="0" applyNumberFormat="1" applyFont="1" applyFill="1" applyBorder="1" applyAlignment="1">
      <alignment horizontal="center" vertical="center" wrapText="1"/>
    </xf>
    <xf numFmtId="0" fontId="24" fillId="0" borderId="1" xfId="0" applyFont="1" applyFill="1" applyBorder="1" applyAlignment="1">
      <alignment vertical="top" wrapText="1"/>
    </xf>
    <xf numFmtId="4" fontId="24" fillId="0" borderId="1" xfId="0" applyNumberFormat="1" applyFont="1" applyFill="1" applyBorder="1" applyAlignment="1">
      <alignment horizontal="center" vertical="center" wrapText="1"/>
    </xf>
    <xf numFmtId="0" fontId="24" fillId="10" borderId="1" xfId="0" applyFont="1" applyFill="1" applyBorder="1" applyAlignment="1">
      <alignment vertical="center" wrapText="1"/>
    </xf>
    <xf numFmtId="0" fontId="4" fillId="0" borderId="1" xfId="0" applyFont="1" applyFill="1" applyBorder="1"/>
    <xf numFmtId="0" fontId="4" fillId="0" borderId="1" xfId="0" applyFont="1" applyBorder="1" applyAlignment="1">
      <alignment horizontal="center" vertical="center"/>
    </xf>
    <xf numFmtId="168" fontId="4" fillId="0" borderId="1" xfId="0" applyNumberFormat="1" applyFont="1" applyBorder="1" applyAlignment="1">
      <alignment horizontal="center" vertical="center"/>
    </xf>
    <xf numFmtId="9" fontId="4" fillId="0" borderId="1" xfId="0" applyNumberFormat="1" applyFont="1" applyBorder="1" applyAlignment="1">
      <alignment horizontal="center"/>
    </xf>
    <xf numFmtId="0" fontId="4" fillId="0" borderId="1" xfId="0" applyFont="1" applyBorder="1" applyAlignment="1">
      <alignment horizontal="center"/>
    </xf>
    <xf numFmtId="9" fontId="4" fillId="0" borderId="1" xfId="3" applyNumberFormat="1" applyFont="1" applyBorder="1" applyAlignment="1">
      <alignment horizontal="center" vertical="center"/>
    </xf>
    <xf numFmtId="170" fontId="10" fillId="0" borderId="1" xfId="0" applyNumberFormat="1" applyFont="1" applyBorder="1" applyAlignment="1">
      <alignment horizontal="center" vertical="center"/>
    </xf>
    <xf numFmtId="0" fontId="10" fillId="0" borderId="31" xfId="0" applyFont="1" applyBorder="1" applyAlignment="1">
      <alignment wrapText="1"/>
    </xf>
    <xf numFmtId="4" fontId="10" fillId="0" borderId="1" xfId="0" applyNumberFormat="1" applyFont="1" applyBorder="1" applyAlignment="1">
      <alignment horizontal="center" vertical="center"/>
    </xf>
    <xf numFmtId="170" fontId="10" fillId="0" borderId="2" xfId="0" applyNumberFormat="1" applyFont="1" applyBorder="1" applyAlignment="1">
      <alignment horizontal="center" vertical="center"/>
    </xf>
    <xf numFmtId="0" fontId="10" fillId="0" borderId="0" xfId="0" applyFont="1" applyAlignment="1">
      <alignment horizontal="justify" vertical="center" wrapText="1"/>
    </xf>
    <xf numFmtId="4" fontId="10" fillId="0" borderId="2" xfId="0" applyNumberFormat="1" applyFont="1" applyBorder="1" applyAlignment="1">
      <alignment horizontal="center" vertical="center"/>
    </xf>
    <xf numFmtId="0" fontId="10" fillId="0" borderId="1" xfId="0" applyFont="1" applyBorder="1"/>
    <xf numFmtId="0" fontId="10" fillId="0" borderId="1" xfId="0" applyFont="1" applyBorder="1" applyAlignment="1">
      <alignment wrapText="1"/>
    </xf>
    <xf numFmtId="0" fontId="10" fillId="0" borderId="29" xfId="0" applyFont="1" applyBorder="1" applyAlignment="1">
      <alignment horizontal="center" vertical="center"/>
    </xf>
    <xf numFmtId="0" fontId="10" fillId="0" borderId="0" xfId="0" applyFont="1" applyAlignment="1">
      <alignment wrapText="1"/>
    </xf>
    <xf numFmtId="0" fontId="10" fillId="0" borderId="0" xfId="0" applyFont="1" applyAlignment="1">
      <alignment horizontal="justify" vertical="center"/>
    </xf>
    <xf numFmtId="0" fontId="10" fillId="0" borderId="29" xfId="0" applyFont="1" applyBorder="1" applyAlignment="1">
      <alignment horizontal="justify" vertical="center"/>
    </xf>
    <xf numFmtId="0" fontId="10" fillId="0" borderId="29" xfId="1" applyFont="1" applyFill="1" applyBorder="1" applyAlignment="1" applyProtection="1">
      <alignment horizontal="center" vertical="top" wrapText="1"/>
    </xf>
    <xf numFmtId="4" fontId="24" fillId="0" borderId="1" xfId="0" applyNumberFormat="1" applyFont="1" applyFill="1" applyBorder="1" applyAlignment="1">
      <alignment horizontal="center" vertical="center"/>
    </xf>
    <xf numFmtId="0" fontId="4" fillId="0" borderId="1" xfId="0" applyFont="1" applyBorder="1" applyAlignment="1">
      <alignment vertical="center"/>
    </xf>
    <xf numFmtId="0" fontId="10" fillId="2" borderId="1" xfId="1" applyFont="1" applyFill="1" applyBorder="1" applyAlignment="1" applyProtection="1">
      <alignment horizontal="center" vertical="top" wrapText="1"/>
    </xf>
    <xf numFmtId="169" fontId="10" fillId="0" borderId="1" xfId="0" applyNumberFormat="1" applyFont="1" applyBorder="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0" fillId="0" borderId="1" xfId="0" applyNumberFormat="1" applyFont="1" applyBorder="1" applyAlignment="1">
      <alignment vertical="top" wrapText="1"/>
    </xf>
    <xf numFmtId="0" fontId="10" fillId="0" borderId="2" xfId="0" applyFont="1" applyBorder="1" applyAlignment="1">
      <alignment horizontal="center" vertical="center"/>
    </xf>
    <xf numFmtId="0" fontId="10" fillId="0" borderId="1" xfId="0" applyFont="1" applyFill="1" applyBorder="1" applyAlignment="1">
      <alignment vertical="top" wrapText="1"/>
    </xf>
    <xf numFmtId="0" fontId="10" fillId="0" borderId="0" xfId="0" applyFont="1" applyAlignment="1">
      <alignment horizontal="center" vertical="center"/>
    </xf>
    <xf numFmtId="171" fontId="33" fillId="0" borderId="1" xfId="0" applyNumberFormat="1" applyFont="1" applyFill="1" applyBorder="1" applyAlignment="1">
      <alignment horizontal="center" vertical="center"/>
    </xf>
    <xf numFmtId="0" fontId="34" fillId="0" borderId="0" xfId="0" applyFont="1"/>
    <xf numFmtId="0" fontId="34" fillId="0" borderId="0" xfId="0" applyNumberFormat="1" applyFont="1" applyAlignment="1"/>
    <xf numFmtId="0" fontId="35" fillId="0" borderId="0" xfId="0" applyNumberFormat="1" applyFont="1" applyAlignment="1"/>
    <xf numFmtId="0" fontId="35" fillId="0" borderId="0" xfId="0" applyNumberFormat="1" applyFont="1"/>
    <xf numFmtId="0" fontId="36" fillId="7" borderId="2" xfId="0" applyNumberFormat="1" applyFont="1" applyFill="1" applyBorder="1" applyAlignment="1">
      <alignment horizontal="center" vertical="center" wrapText="1"/>
    </xf>
    <xf numFmtId="0" fontId="37" fillId="0" borderId="1" xfId="0" applyFont="1" applyFill="1" applyBorder="1" applyAlignment="1">
      <alignment horizontal="center" vertical="center"/>
    </xf>
    <xf numFmtId="0" fontId="35" fillId="0" borderId="1" xfId="0" applyFont="1" applyBorder="1" applyAlignment="1">
      <alignment vertical="center"/>
    </xf>
    <xf numFmtId="0" fontId="35" fillId="0" borderId="1" xfId="0" applyFont="1" applyBorder="1" applyAlignment="1">
      <alignment horizontal="left" vertical="center"/>
    </xf>
    <xf numFmtId="3" fontId="5" fillId="0" borderId="1" xfId="0" applyNumberFormat="1" applyFont="1" applyFill="1" applyBorder="1" applyAlignment="1"/>
    <xf numFmtId="165" fontId="5" fillId="0" borderId="1" xfId="0" applyNumberFormat="1" applyFont="1" applyFill="1" applyBorder="1" applyAlignment="1"/>
    <xf numFmtId="165" fontId="5" fillId="0" borderId="1" xfId="0" applyNumberFormat="1" applyFont="1" applyFill="1" applyBorder="1" applyAlignment="1">
      <alignment wrapText="1"/>
    </xf>
    <xf numFmtId="0" fontId="5" fillId="0" borderId="1" xfId="0" applyFont="1" applyBorder="1" applyAlignment="1">
      <alignment horizontal="center"/>
    </xf>
    <xf numFmtId="0" fontId="4"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0" fontId="13" fillId="0" borderId="1" xfId="0" applyFont="1" applyFill="1" applyBorder="1" applyAlignment="1">
      <alignment horizontal="center" vertical="top" wrapText="1"/>
    </xf>
    <xf numFmtId="0" fontId="13" fillId="0" borderId="1" xfId="1" applyFont="1" applyFill="1" applyBorder="1" applyAlignment="1" applyProtection="1">
      <alignment horizontal="center" vertical="top" wrapText="1"/>
    </xf>
    <xf numFmtId="0" fontId="39" fillId="0" borderId="1" xfId="1" applyFont="1" applyFill="1" applyBorder="1" applyAlignment="1" applyProtection="1">
      <alignment horizontal="center" vertical="top" wrapText="1"/>
    </xf>
    <xf numFmtId="168" fontId="8" fillId="0" borderId="1" xfId="0" applyNumberFormat="1" applyFont="1" applyFill="1" applyBorder="1" applyAlignment="1">
      <alignment horizontal="center" vertical="center" wrapText="1"/>
    </xf>
    <xf numFmtId="0" fontId="39" fillId="3" borderId="1" xfId="0" applyFont="1" applyFill="1" applyBorder="1" applyAlignment="1">
      <alignment horizontal="center" vertical="top" wrapText="1"/>
    </xf>
    <xf numFmtId="0" fontId="19" fillId="0" borderId="1" xfId="0" applyFont="1" applyFill="1" applyBorder="1" applyAlignment="1">
      <alignment horizontal="center" vertical="top" wrapText="1"/>
    </xf>
    <xf numFmtId="168" fontId="19" fillId="0" borderId="1" xfId="0" applyNumberFormat="1" applyFont="1" applyFill="1" applyBorder="1" applyAlignment="1">
      <alignment horizontal="center" vertical="top" wrapText="1"/>
    </xf>
    <xf numFmtId="0" fontId="39" fillId="0" borderId="1" xfId="0" applyFont="1" applyFill="1" applyBorder="1" applyAlignment="1">
      <alignment horizontal="center" vertical="top" wrapText="1"/>
    </xf>
    <xf numFmtId="0" fontId="8" fillId="0" borderId="1" xfId="0" applyFont="1" applyBorder="1" applyAlignment="1">
      <alignment horizontal="justify" vertical="center"/>
    </xf>
    <xf numFmtId="0" fontId="8" fillId="0" borderId="1" xfId="0" applyFont="1" applyBorder="1" applyAlignment="1">
      <alignment horizontal="center" vertical="center"/>
    </xf>
    <xf numFmtId="0" fontId="14" fillId="0" borderId="1" xfId="0" applyFont="1" applyFill="1" applyBorder="1" applyAlignment="1">
      <alignment horizontal="center" vertical="top" wrapText="1"/>
    </xf>
    <xf numFmtId="0" fontId="5" fillId="0" borderId="1" xfId="0" applyFont="1" applyFill="1" applyBorder="1" applyAlignment="1">
      <alignment horizontal="center" vertical="top" wrapText="1"/>
    </xf>
    <xf numFmtId="0" fontId="39" fillId="3" borderId="1" xfId="1" applyFont="1" applyFill="1" applyBorder="1" applyAlignment="1" applyProtection="1">
      <alignment horizontal="center" vertical="top" wrapText="1"/>
    </xf>
    <xf numFmtId="0" fontId="40" fillId="3" borderId="1" xfId="0" applyFont="1" applyFill="1" applyBorder="1" applyAlignment="1">
      <alignment horizontal="center" vertical="top" wrapText="1"/>
    </xf>
    <xf numFmtId="167" fontId="19" fillId="0" borderId="1" xfId="0" applyNumberFormat="1" applyFont="1" applyFill="1" applyBorder="1" applyAlignment="1">
      <alignment horizontal="center" vertical="top"/>
    </xf>
    <xf numFmtId="0" fontId="15" fillId="0" borderId="1" xfId="0" applyFont="1" applyFill="1" applyBorder="1" applyAlignment="1">
      <alignment vertical="center" wrapText="1"/>
    </xf>
    <xf numFmtId="0" fontId="19" fillId="0" borderId="1" xfId="0" applyFont="1" applyFill="1" applyBorder="1" applyAlignment="1">
      <alignment horizontal="center" vertical="top"/>
    </xf>
    <xf numFmtId="0" fontId="41" fillId="0" borderId="0" xfId="0" applyFont="1" applyAlignment="1">
      <alignment horizontal="justify" vertical="center"/>
    </xf>
    <xf numFmtId="1" fontId="19" fillId="0" borderId="1" xfId="0" applyNumberFormat="1" applyFont="1" applyFill="1" applyBorder="1" applyAlignment="1">
      <alignment horizontal="center" vertical="top"/>
    </xf>
    <xf numFmtId="0" fontId="5" fillId="0" borderId="32" xfId="0" applyFont="1" applyFill="1" applyBorder="1" applyAlignment="1">
      <alignment horizontal="center" vertical="top" wrapText="1"/>
    </xf>
    <xf numFmtId="0" fontId="5" fillId="0" borderId="29" xfId="0" applyFont="1" applyFill="1" applyBorder="1" applyAlignment="1">
      <alignment horizontal="center" vertical="top" wrapText="1"/>
    </xf>
    <xf numFmtId="0" fontId="39" fillId="0" borderId="29" xfId="0" applyFont="1" applyFill="1" applyBorder="1" applyAlignment="1">
      <alignment horizontal="center" vertical="top" wrapText="1"/>
    </xf>
    <xf numFmtId="0" fontId="39" fillId="3" borderId="1" xfId="0" applyFont="1" applyFill="1" applyBorder="1" applyAlignment="1">
      <alignment horizontal="left" vertical="top" wrapText="1"/>
    </xf>
    <xf numFmtId="0" fontId="5" fillId="0" borderId="30" xfId="0" applyFont="1" applyFill="1" applyBorder="1" applyAlignment="1">
      <alignment horizontal="center" vertical="top" wrapText="1"/>
    </xf>
    <xf numFmtId="168" fontId="19" fillId="0" borderId="1" xfId="0" applyNumberFormat="1" applyFont="1" applyFill="1" applyBorder="1" applyAlignment="1">
      <alignment horizontal="center" vertical="top"/>
    </xf>
    <xf numFmtId="0" fontId="13" fillId="0" borderId="1" xfId="0" applyFont="1" applyFill="1" applyBorder="1" applyAlignment="1">
      <alignment vertical="center" wrapText="1"/>
    </xf>
    <xf numFmtId="168" fontId="0" fillId="0" borderId="1" xfId="0" applyNumberFormat="1" applyFont="1" applyFill="1" applyBorder="1" applyAlignment="1">
      <alignment horizontal="center" vertical="center"/>
    </xf>
    <xf numFmtId="0" fontId="40" fillId="3" borderId="1" xfId="0" applyFont="1" applyFill="1" applyBorder="1" applyAlignment="1">
      <alignment vertical="top" wrapText="1"/>
    </xf>
    <xf numFmtId="0" fontId="46" fillId="3" borderId="0" xfId="0" applyFont="1" applyFill="1" applyAlignment="1">
      <alignment vertical="top" wrapText="1"/>
    </xf>
    <xf numFmtId="0" fontId="13" fillId="0" borderId="29" xfId="0" applyFont="1" applyFill="1" applyBorder="1" applyAlignment="1">
      <alignment vertical="center" wrapText="1"/>
    </xf>
    <xf numFmtId="0" fontId="13" fillId="0" borderId="1" xfId="0" applyFont="1" applyFill="1" applyBorder="1" applyAlignment="1">
      <alignment horizontal="justify" vertical="center"/>
    </xf>
    <xf numFmtId="0" fontId="13" fillId="0" borderId="2" xfId="0" applyFont="1" applyFill="1" applyBorder="1" applyAlignment="1">
      <alignment vertical="center" wrapText="1"/>
    </xf>
    <xf numFmtId="0" fontId="19" fillId="0" borderId="1" xfId="0" applyFont="1" applyFill="1" applyBorder="1" applyAlignment="1">
      <alignment horizontal="center" vertical="justify"/>
    </xf>
    <xf numFmtId="0" fontId="13" fillId="0" borderId="3" xfId="0" applyFont="1" applyFill="1" applyBorder="1" applyAlignment="1">
      <alignment vertical="center" wrapText="1"/>
    </xf>
    <xf numFmtId="168" fontId="0" fillId="11" borderId="1" xfId="0" applyNumberFormat="1" applyFont="1" applyFill="1" applyBorder="1" applyAlignment="1">
      <alignment horizontal="center" vertical="center"/>
    </xf>
    <xf numFmtId="168" fontId="19" fillId="0" borderId="1" xfId="0" applyNumberFormat="1" applyFont="1" applyFill="1" applyBorder="1" applyAlignment="1">
      <alignment horizontal="center" vertical="justify"/>
    </xf>
    <xf numFmtId="168" fontId="4" fillId="3" borderId="1" xfId="0" applyNumberFormat="1" applyFont="1" applyFill="1" applyBorder="1" applyAlignment="1">
      <alignment horizontal="center" vertical="center"/>
    </xf>
    <xf numFmtId="0" fontId="40" fillId="6" borderId="1" xfId="0" applyFont="1" applyFill="1" applyBorder="1" applyAlignment="1">
      <alignment horizontal="center" vertical="top" wrapText="1"/>
    </xf>
    <xf numFmtId="168" fontId="40" fillId="0" borderId="1" xfId="0" applyNumberFormat="1" applyFont="1" applyFill="1" applyBorder="1" applyAlignment="1">
      <alignment horizontal="center" vertical="center"/>
    </xf>
    <xf numFmtId="0" fontId="19" fillId="0" borderId="1" xfId="0" applyFont="1" applyFill="1" applyBorder="1" applyAlignment="1">
      <alignment horizontal="center" vertical="justify" wrapText="1"/>
    </xf>
    <xf numFmtId="168" fontId="40" fillId="12" borderId="1" xfId="0" applyNumberFormat="1" applyFont="1" applyFill="1" applyBorder="1" applyAlignment="1">
      <alignment horizontal="center" vertical="center"/>
    </xf>
    <xf numFmtId="0" fontId="39" fillId="11" borderId="1" xfId="0" applyFont="1" applyFill="1" applyBorder="1" applyAlignment="1">
      <alignment horizontal="center" vertical="top" wrapText="1"/>
    </xf>
    <xf numFmtId="0" fontId="5" fillId="0" borderId="1" xfId="0" applyFont="1" applyFill="1" applyBorder="1" applyAlignment="1">
      <alignment vertical="center" wrapText="1"/>
    </xf>
    <xf numFmtId="0" fontId="5" fillId="0" borderId="1" xfId="0" applyNumberFormat="1" applyFont="1" applyFill="1" applyBorder="1" applyAlignment="1">
      <alignment horizontal="center" vertical="center" wrapText="1"/>
    </xf>
    <xf numFmtId="0" fontId="13" fillId="0" borderId="3" xfId="0" applyFont="1" applyFill="1" applyBorder="1" applyAlignment="1">
      <alignment vertical="top" wrapText="1"/>
    </xf>
    <xf numFmtId="167" fontId="19" fillId="0" borderId="1" xfId="0" applyNumberFormat="1" applyFont="1" applyFill="1" applyBorder="1" applyAlignment="1">
      <alignment horizontal="center" vertical="top" wrapText="1"/>
    </xf>
    <xf numFmtId="0" fontId="5" fillId="0" borderId="1" xfId="0" applyFont="1" applyBorder="1" applyAlignment="1">
      <alignment horizontal="left" vertical="top" wrapText="1"/>
    </xf>
    <xf numFmtId="168" fontId="8" fillId="0" borderId="1" xfId="0" applyNumberFormat="1" applyFont="1" applyFill="1" applyBorder="1" applyAlignment="1">
      <alignment horizontal="center" vertical="center"/>
    </xf>
    <xf numFmtId="170" fontId="0" fillId="0" borderId="1" xfId="5" applyNumberFormat="1" applyFont="1" applyBorder="1" applyAlignment="1">
      <alignment horizontal="center" vertical="center"/>
    </xf>
    <xf numFmtId="0" fontId="40" fillId="0" borderId="1" xfId="0" applyFont="1" applyBorder="1" applyAlignment="1">
      <alignment horizontal="justify" vertical="center"/>
    </xf>
    <xf numFmtId="0" fontId="5" fillId="0" borderId="1" xfId="0" applyFont="1" applyFill="1" applyBorder="1" applyAlignment="1">
      <alignment horizontal="center" vertical="center"/>
    </xf>
    <xf numFmtId="0" fontId="40" fillId="0" borderId="1" xfId="0" applyFont="1" applyBorder="1" applyAlignment="1">
      <alignment horizontal="justify" vertical="center" wrapText="1"/>
    </xf>
    <xf numFmtId="0" fontId="46" fillId="0" borderId="1" xfId="0" applyFont="1" applyBorder="1" applyAlignment="1">
      <alignment horizontal="justify" vertical="top"/>
    </xf>
    <xf numFmtId="0" fontId="46" fillId="0" borderId="1" xfId="0" applyFont="1" applyBorder="1" applyAlignment="1">
      <alignment horizontal="justify" vertical="center" wrapText="1"/>
    </xf>
    <xf numFmtId="170" fontId="0" fillId="0" borderId="1" xfId="0" applyNumberFormat="1" applyFont="1" applyBorder="1" applyAlignment="1">
      <alignment horizontal="center" vertical="center"/>
    </xf>
    <xf numFmtId="0" fontId="40" fillId="0" borderId="1" xfId="0" applyFont="1" applyBorder="1" applyAlignment="1">
      <alignment vertical="top" wrapText="1"/>
    </xf>
    <xf numFmtId="0" fontId="40" fillId="0" borderId="1" xfId="0" applyFont="1" applyFill="1" applyBorder="1" applyAlignment="1">
      <alignment vertical="top" wrapText="1"/>
    </xf>
    <xf numFmtId="0" fontId="5" fillId="0" borderId="3" xfId="0" applyFont="1" applyFill="1" applyBorder="1" applyAlignment="1">
      <alignment vertical="center" wrapText="1"/>
    </xf>
    <xf numFmtId="0" fontId="5" fillId="0" borderId="2" xfId="0" applyFont="1" applyFill="1" applyBorder="1" applyAlignment="1">
      <alignment horizontal="center" vertical="top" wrapText="1"/>
    </xf>
    <xf numFmtId="0" fontId="13" fillId="0" borderId="2" xfId="0" applyFont="1" applyFill="1" applyBorder="1" applyAlignment="1">
      <alignment horizontal="center" vertical="top" wrapText="1"/>
    </xf>
    <xf numFmtId="170" fontId="9" fillId="0" borderId="1" xfId="0" applyNumberFormat="1" applyFont="1" applyBorder="1" applyAlignment="1">
      <alignment horizontal="center" vertical="center" wrapText="1"/>
    </xf>
    <xf numFmtId="0" fontId="46" fillId="0" borderId="1" xfId="0" applyFont="1" applyBorder="1" applyAlignment="1">
      <alignment vertical="top" wrapText="1"/>
    </xf>
    <xf numFmtId="0" fontId="19" fillId="3" borderId="1" xfId="0" applyFont="1" applyFill="1" applyBorder="1" applyAlignment="1">
      <alignment horizontal="center" vertical="top"/>
    </xf>
    <xf numFmtId="170" fontId="9" fillId="0" borderId="1" xfId="0" applyNumberFormat="1" applyFont="1" applyFill="1" applyBorder="1" applyAlignment="1">
      <alignment horizontal="center" vertical="center" wrapText="1"/>
    </xf>
    <xf numFmtId="0" fontId="46" fillId="0" borderId="1" xfId="0" applyFont="1" applyFill="1" applyBorder="1" applyAlignment="1">
      <alignment vertical="top" wrapText="1"/>
    </xf>
    <xf numFmtId="0" fontId="46" fillId="10" borderId="1" xfId="0" applyFont="1" applyFill="1" applyBorder="1" applyAlignment="1">
      <alignment vertical="center" wrapText="1"/>
    </xf>
    <xf numFmtId="0" fontId="48" fillId="3" borderId="1" xfId="0" applyFont="1" applyFill="1" applyBorder="1" applyAlignment="1">
      <alignment horizontal="center" vertical="top" wrapText="1"/>
    </xf>
    <xf numFmtId="3" fontId="8"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0" fontId="40" fillId="3" borderId="1" xfId="0" applyFont="1" applyFill="1" applyBorder="1" applyAlignment="1">
      <alignment horizontal="justify" vertical="center"/>
    </xf>
    <xf numFmtId="170" fontId="13" fillId="0" borderId="1" xfId="0" applyNumberFormat="1" applyFont="1" applyFill="1" applyBorder="1" applyAlignment="1">
      <alignment horizontal="center" vertical="center"/>
    </xf>
    <xf numFmtId="0" fontId="40" fillId="3" borderId="1" xfId="0" applyFont="1" applyFill="1" applyBorder="1" applyAlignment="1">
      <alignment horizontal="justify" vertical="center" wrapText="1"/>
    </xf>
    <xf numFmtId="0" fontId="5" fillId="0" borderId="1" xfId="0" applyFont="1" applyBorder="1" applyAlignment="1">
      <alignment vertical="center" wrapText="1"/>
    </xf>
    <xf numFmtId="0" fontId="40" fillId="0" borderId="1" xfId="0" applyFont="1" applyFill="1" applyBorder="1" applyAlignment="1">
      <alignment horizontal="justify" vertical="center"/>
    </xf>
    <xf numFmtId="168" fontId="0" fillId="0" borderId="1" xfId="0" applyNumberFormat="1" applyFont="1" applyBorder="1" applyAlignment="1">
      <alignment horizontal="center" vertical="center"/>
    </xf>
    <xf numFmtId="0" fontId="5" fillId="0" borderId="1" xfId="0" applyFont="1" applyBorder="1" applyAlignment="1">
      <alignment vertical="top" wrapText="1"/>
    </xf>
    <xf numFmtId="0" fontId="13" fillId="0" borderId="1" xfId="0" applyNumberFormat="1" applyFont="1" applyFill="1" applyBorder="1" applyAlignment="1">
      <alignment horizontal="center" vertical="center" wrapText="1"/>
    </xf>
    <xf numFmtId="170" fontId="8" fillId="0" borderId="1" xfId="0" applyNumberFormat="1" applyFont="1" applyBorder="1" applyAlignment="1">
      <alignment horizontal="center" vertical="center"/>
    </xf>
    <xf numFmtId="0" fontId="49" fillId="0" borderId="31" xfId="0" applyFont="1" applyBorder="1" applyAlignment="1">
      <alignment wrapText="1"/>
    </xf>
    <xf numFmtId="0" fontId="19" fillId="0" borderId="1" xfId="0" applyFont="1" applyBorder="1" applyAlignment="1">
      <alignment horizontal="center" vertical="center"/>
    </xf>
    <xf numFmtId="170" fontId="19" fillId="0" borderId="1" xfId="0" applyNumberFormat="1" applyFont="1" applyBorder="1" applyAlignment="1">
      <alignment horizontal="center" vertical="center"/>
    </xf>
    <xf numFmtId="0" fontId="13" fillId="0" borderId="29" xfId="0" applyNumberFormat="1" applyFont="1" applyFill="1" applyBorder="1" applyAlignment="1">
      <alignment horizontal="center" vertical="center" wrapText="1"/>
    </xf>
    <xf numFmtId="170" fontId="8" fillId="0" borderId="2" xfId="0" applyNumberFormat="1" applyFont="1" applyBorder="1" applyAlignment="1">
      <alignment horizontal="center" vertical="center"/>
    </xf>
    <xf numFmtId="0" fontId="49" fillId="0" borderId="0" xfId="0" applyFont="1" applyAlignment="1">
      <alignment horizontal="justify" vertical="center" wrapText="1"/>
    </xf>
    <xf numFmtId="0" fontId="5" fillId="0" borderId="1" xfId="0"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3" fontId="8" fillId="6" borderId="2" xfId="0" applyNumberFormat="1" applyFont="1" applyFill="1" applyBorder="1" applyAlignment="1">
      <alignment horizontal="center" vertical="center" wrapText="1"/>
    </xf>
    <xf numFmtId="0" fontId="40" fillId="0" borderId="2" xfId="0" applyFont="1" applyFill="1" applyBorder="1" applyAlignment="1">
      <alignment horizontal="center" vertical="center" wrapText="1"/>
    </xf>
    <xf numFmtId="0" fontId="19" fillId="0" borderId="29" xfId="0" applyFont="1" applyBorder="1" applyAlignment="1">
      <alignment horizontal="center"/>
    </xf>
    <xf numFmtId="170" fontId="19" fillId="0" borderId="29" xfId="0" applyNumberFormat="1" applyFont="1" applyBorder="1" applyAlignment="1">
      <alignment horizontal="center"/>
    </xf>
    <xf numFmtId="170" fontId="8" fillId="6" borderId="1" xfId="0" applyNumberFormat="1" applyFont="1" applyFill="1" applyBorder="1" applyAlignment="1">
      <alignment horizontal="center" vertical="center"/>
    </xf>
    <xf numFmtId="0" fontId="49" fillId="0" borderId="1" xfId="0" applyFont="1" applyBorder="1" applyAlignment="1">
      <alignment wrapText="1"/>
    </xf>
    <xf numFmtId="0" fontId="19" fillId="0" borderId="29" xfId="0" applyFont="1" applyBorder="1" applyAlignment="1">
      <alignment horizontal="center" vertical="center"/>
    </xf>
    <xf numFmtId="0" fontId="49" fillId="0" borderId="0" xfId="0" applyFont="1" applyAlignment="1">
      <alignment wrapText="1"/>
    </xf>
    <xf numFmtId="3" fontId="13" fillId="0" borderId="2" xfId="0" applyNumberFormat="1" applyFont="1" applyFill="1" applyBorder="1" applyAlignment="1">
      <alignment horizontal="center" vertical="center" wrapText="1"/>
    </xf>
    <xf numFmtId="3" fontId="13" fillId="6" borderId="2" xfId="0" applyNumberFormat="1" applyFont="1" applyFill="1" applyBorder="1" applyAlignment="1">
      <alignment horizontal="center" vertical="center" wrapText="1"/>
    </xf>
    <xf numFmtId="0" fontId="49" fillId="0" borderId="0" xfId="0" applyFont="1" applyAlignment="1">
      <alignment horizontal="justify" vertical="center"/>
    </xf>
    <xf numFmtId="0" fontId="19" fillId="0" borderId="2" xfId="0" applyFont="1" applyBorder="1" applyAlignment="1">
      <alignment horizontal="center"/>
    </xf>
    <xf numFmtId="0" fontId="5" fillId="0" borderId="1" xfId="0" applyNumberFormat="1" applyFont="1" applyFill="1" applyBorder="1" applyAlignment="1">
      <alignment vertical="center" wrapText="1"/>
    </xf>
    <xf numFmtId="0" fontId="13" fillId="0" borderId="1" xfId="0" applyFont="1" applyFill="1" applyBorder="1" applyAlignment="1">
      <alignment vertical="center"/>
    </xf>
    <xf numFmtId="3" fontId="8" fillId="0" borderId="1" xfId="0" applyNumberFormat="1" applyFont="1" applyFill="1" applyBorder="1" applyAlignment="1">
      <alignment horizontal="center" vertical="center" wrapText="1"/>
    </xf>
    <xf numFmtId="0" fontId="40" fillId="0" borderId="1" xfId="0" applyFont="1" applyFill="1" applyBorder="1" applyAlignment="1">
      <alignment vertical="center" wrapText="1"/>
    </xf>
    <xf numFmtId="0" fontId="5" fillId="0" borderId="1" xfId="0" applyFont="1" applyFill="1" applyBorder="1" applyAlignment="1">
      <alignment vertical="top" wrapText="1"/>
    </xf>
    <xf numFmtId="3" fontId="13"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29" xfId="0" applyNumberFormat="1" applyFont="1" applyFill="1" applyBorder="1" applyAlignment="1">
      <alignment horizontal="center" vertical="center" wrapText="1"/>
    </xf>
    <xf numFmtId="0" fontId="13" fillId="0" borderId="29" xfId="0" applyFont="1" applyFill="1" applyBorder="1" applyAlignment="1">
      <alignment horizontal="justify" vertical="center"/>
    </xf>
    <xf numFmtId="0" fontId="5" fillId="0" borderId="29" xfId="0" applyFont="1" applyFill="1" applyBorder="1" applyAlignment="1">
      <alignment vertical="top" wrapText="1"/>
    </xf>
    <xf numFmtId="0" fontId="5" fillId="0" borderId="29" xfId="0" applyFont="1" applyFill="1" applyBorder="1" applyAlignment="1">
      <alignment horizontal="center" vertical="center"/>
    </xf>
    <xf numFmtId="0" fontId="40" fillId="0" borderId="29" xfId="0" applyFont="1" applyFill="1" applyBorder="1" applyAlignment="1">
      <alignment horizontal="center" vertical="center" wrapText="1"/>
    </xf>
    <xf numFmtId="0" fontId="13" fillId="0" borderId="29" xfId="0" applyFont="1" applyFill="1" applyBorder="1" applyAlignment="1">
      <alignment horizontal="center" vertical="center" wrapText="1"/>
    </xf>
    <xf numFmtId="170" fontId="13" fillId="0" borderId="29" xfId="0" applyNumberFormat="1" applyFont="1" applyFill="1" applyBorder="1" applyAlignment="1">
      <alignment horizontal="center" vertical="center" wrapText="1"/>
    </xf>
    <xf numFmtId="0" fontId="18" fillId="6" borderId="2" xfId="0" applyNumberFormat="1" applyFont="1" applyFill="1" applyBorder="1" applyAlignment="1">
      <alignment horizontal="center" vertical="center" wrapText="1"/>
    </xf>
    <xf numFmtId="0" fontId="38" fillId="6" borderId="2" xfId="0" applyNumberFormat="1" applyFont="1" applyFill="1" applyBorder="1" applyAlignment="1">
      <alignment horizontal="center" vertical="center" wrapText="1"/>
    </xf>
    <xf numFmtId="0" fontId="20" fillId="6" borderId="2" xfId="0" applyNumberFormat="1" applyFont="1" applyFill="1" applyBorder="1" applyAlignment="1">
      <alignment horizontal="center" vertical="center" wrapText="1"/>
    </xf>
    <xf numFmtId="0" fontId="20" fillId="6" borderId="2" xfId="0" applyNumberFormat="1" applyFont="1" applyFill="1" applyBorder="1" applyAlignment="1">
      <alignment horizontal="center" vertical="justify" wrapText="1"/>
    </xf>
    <xf numFmtId="0" fontId="0" fillId="6" borderId="0" xfId="0" applyFill="1"/>
    <xf numFmtId="170" fontId="4" fillId="0" borderId="1" xfId="0" applyNumberFormat="1" applyFont="1" applyFill="1" applyBorder="1" applyAlignment="1">
      <alignment horizontal="center" vertical="center"/>
    </xf>
    <xf numFmtId="170" fontId="4" fillId="0" borderId="1" xfId="3" applyNumberFormat="1" applyFont="1" applyFill="1" applyBorder="1" applyAlignment="1">
      <alignment horizontal="center" vertical="center"/>
    </xf>
    <xf numFmtId="170" fontId="4" fillId="0" borderId="1" xfId="3" applyNumberFormat="1" applyFont="1" applyBorder="1" applyAlignment="1">
      <alignment horizontal="center" vertical="center"/>
    </xf>
    <xf numFmtId="0" fontId="8" fillId="0" borderId="0" xfId="0" applyNumberFormat="1" applyFont="1" applyAlignment="1">
      <alignment horizontal="center"/>
    </xf>
    <xf numFmtId="0" fontId="8" fillId="0" borderId="0" xfId="0" applyFont="1" applyAlignment="1">
      <alignment horizontal="center"/>
    </xf>
    <xf numFmtId="0" fontId="5" fillId="3" borderId="0" xfId="0" applyFont="1" applyFill="1" applyAlignment="1"/>
    <xf numFmtId="0" fontId="5" fillId="3" borderId="4" xfId="0" applyFont="1" applyFill="1" applyBorder="1" applyAlignment="1"/>
    <xf numFmtId="0" fontId="5" fillId="3" borderId="0" xfId="0" applyFont="1" applyFill="1" applyBorder="1" applyAlignment="1"/>
    <xf numFmtId="0" fontId="5" fillId="3" borderId="14" xfId="0" applyFont="1" applyFill="1" applyBorder="1" applyAlignment="1" applyProtection="1"/>
    <xf numFmtId="0" fontId="5" fillId="3" borderId="12" xfId="0" applyFont="1" applyFill="1" applyBorder="1" applyAlignment="1" applyProtection="1"/>
    <xf numFmtId="0" fontId="5" fillId="3" borderId="13" xfId="0" applyFont="1" applyFill="1" applyBorder="1" applyAlignment="1" applyProtection="1"/>
    <xf numFmtId="0" fontId="25" fillId="5" borderId="14" xfId="0" applyFont="1" applyFill="1" applyBorder="1" applyAlignment="1">
      <alignment wrapText="1"/>
    </xf>
    <xf numFmtId="0" fontId="25" fillId="5" borderId="12" xfId="0" applyFont="1" applyFill="1" applyBorder="1" applyAlignment="1">
      <alignment wrapText="1"/>
    </xf>
    <xf numFmtId="0" fontId="25" fillId="5" borderId="13" xfId="0" applyFont="1" applyFill="1" applyBorder="1" applyAlignment="1">
      <alignment wrapText="1"/>
    </xf>
    <xf numFmtId="0" fontId="4" fillId="0" borderId="1" xfId="0" applyNumberFormat="1" applyFont="1" applyFill="1" applyBorder="1" applyAlignment="1">
      <alignment vertical="center" wrapText="1"/>
    </xf>
    <xf numFmtId="0" fontId="18" fillId="0" borderId="0" xfId="0" applyNumberFormat="1" applyFont="1" applyAlignment="1">
      <alignment horizontal="left" vertical="center" wrapText="1"/>
    </xf>
    <xf numFmtId="0" fontId="18" fillId="0" borderId="0" xfId="0" applyNumberFormat="1" applyFont="1" applyFill="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 xfId="0" applyFont="1" applyFill="1" applyBorder="1" applyAlignment="1">
      <alignment horizontal="center" vertical="center" wrapText="1"/>
    </xf>
    <xf numFmtId="0" fontId="6" fillId="4" borderId="23" xfId="1" applyFont="1" applyFill="1" applyBorder="1" applyAlignment="1" applyProtection="1">
      <alignment horizontal="center" vertical="center" wrapText="1"/>
    </xf>
    <xf numFmtId="0" fontId="6" fillId="4" borderId="24" xfId="1" applyFont="1" applyFill="1" applyBorder="1" applyAlignment="1" applyProtection="1">
      <alignment horizontal="center" vertical="center" wrapText="1"/>
    </xf>
    <xf numFmtId="0" fontId="6" fillId="4" borderId="25" xfId="1" applyFont="1" applyFill="1" applyBorder="1" applyAlignment="1" applyProtection="1">
      <alignment horizontal="center" vertical="center" wrapText="1"/>
    </xf>
    <xf numFmtId="0" fontId="7" fillId="5" borderId="14"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2" fillId="3" borderId="14" xfId="0" applyFont="1" applyFill="1" applyBorder="1" applyAlignment="1" applyProtection="1">
      <alignment horizontal="center"/>
    </xf>
    <xf numFmtId="0" fontId="2" fillId="3" borderId="12" xfId="0" applyFont="1" applyFill="1" applyBorder="1" applyAlignment="1" applyProtection="1">
      <alignment horizontal="center"/>
    </xf>
    <xf numFmtId="0" fontId="2" fillId="3" borderId="13" xfId="0" applyFont="1" applyFill="1" applyBorder="1" applyAlignment="1" applyProtection="1">
      <alignment horizontal="center"/>
    </xf>
    <xf numFmtId="0" fontId="6" fillId="4" borderId="9" xfId="1" applyFont="1" applyFill="1" applyBorder="1" applyAlignment="1" applyProtection="1">
      <alignment horizontal="center" vertical="center" wrapText="1"/>
    </xf>
    <xf numFmtId="0" fontId="6" fillId="4" borderId="11" xfId="1" applyFont="1" applyFill="1" applyBorder="1" applyAlignment="1" applyProtection="1">
      <alignment horizontal="center" vertical="center" wrapText="1"/>
    </xf>
    <xf numFmtId="0" fontId="6" fillId="4" borderId="17" xfId="1" applyFont="1" applyFill="1" applyBorder="1" applyAlignment="1" applyProtection="1">
      <alignment horizontal="center" vertical="center" wrapText="1"/>
    </xf>
    <xf numFmtId="0" fontId="6" fillId="4" borderId="10" xfId="1" applyFont="1" applyFill="1" applyBorder="1" applyAlignment="1" applyProtection="1">
      <alignment horizontal="center" vertical="center" wrapText="1"/>
    </xf>
    <xf numFmtId="0" fontId="6" fillId="4" borderId="3" xfId="1" applyFont="1" applyFill="1" applyBorder="1" applyAlignment="1" applyProtection="1">
      <alignment horizontal="center" vertical="center" wrapText="1"/>
    </xf>
    <xf numFmtId="0" fontId="6" fillId="4" borderId="18" xfId="1" applyFont="1" applyFill="1" applyBorder="1" applyAlignment="1" applyProtection="1">
      <alignment horizontal="center" vertical="center" wrapText="1"/>
    </xf>
    <xf numFmtId="0" fontId="6" fillId="4" borderId="15" xfId="1" applyFont="1" applyFill="1" applyBorder="1" applyAlignment="1" applyProtection="1">
      <alignment horizontal="center" vertical="center" wrapText="1"/>
    </xf>
    <xf numFmtId="0" fontId="6" fillId="4" borderId="16" xfId="1" applyFont="1" applyFill="1" applyBorder="1" applyAlignment="1" applyProtection="1">
      <alignment horizontal="center" vertical="center" wrapText="1"/>
    </xf>
    <xf numFmtId="0" fontId="6" fillId="4" borderId="19" xfId="1" applyFont="1" applyFill="1" applyBorder="1" applyAlignment="1" applyProtection="1">
      <alignment horizontal="center" vertical="center" wrapText="1"/>
    </xf>
    <xf numFmtId="0" fontId="19" fillId="6" borderId="32" xfId="0" applyNumberFormat="1" applyFont="1" applyFill="1" applyBorder="1" applyAlignment="1">
      <alignment horizontal="center"/>
    </xf>
    <xf numFmtId="0" fontId="5" fillId="0" borderId="1" xfId="0" applyFont="1" applyFill="1" applyBorder="1" applyAlignment="1">
      <alignment horizontal="center" vertical="center" wrapText="1"/>
    </xf>
  </cellXfs>
  <cellStyles count="7">
    <cellStyle name="Excel Built-in Normal" xfId="4"/>
    <cellStyle name="Millares" xfId="5" builtinId="3"/>
    <cellStyle name="Moneda 2" xfId="6"/>
    <cellStyle name="Normal" xfId="0" builtinId="0"/>
    <cellStyle name="Normal 2" xfId="1"/>
    <cellStyle name="Normal 2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105833</xdr:colOff>
      <xdr:row>1</xdr:row>
      <xdr:rowOff>52917</xdr:rowOff>
    </xdr:from>
    <xdr:to>
      <xdr:col>3</xdr:col>
      <xdr:colOff>198875</xdr:colOff>
      <xdr:row>1</xdr:row>
      <xdr:rowOff>719667</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166" y="222250"/>
          <a:ext cx="3490913"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105833</xdr:colOff>
      <xdr:row>1</xdr:row>
      <xdr:rowOff>52917</xdr:rowOff>
    </xdr:from>
    <xdr:to>
      <xdr:col>1</xdr:col>
      <xdr:colOff>1857345</xdr:colOff>
      <xdr:row>1</xdr:row>
      <xdr:rowOff>186267</xdr:rowOff>
    </xdr:to>
    <xdr:pic>
      <xdr:nvPicPr>
        <xdr:cNvPr id="4" name="Imagen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558" y="224367"/>
          <a:ext cx="1751512"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523875</xdr:colOff>
      <xdr:row>6</xdr:row>
      <xdr:rowOff>0</xdr:rowOff>
    </xdr:from>
    <xdr:to>
      <xdr:col>9</xdr:col>
      <xdr:colOff>695325</xdr:colOff>
      <xdr:row>6</xdr:row>
      <xdr:rowOff>0</xdr:rowOff>
    </xdr:to>
    <xdr:sp macro="" textlink="">
      <xdr:nvSpPr>
        <xdr:cNvPr id="2" name="WordArt 7">
          <a:extLst>
            <a:ext uri="{FF2B5EF4-FFF2-40B4-BE49-F238E27FC236}">
              <a16:creationId xmlns:a16="http://schemas.microsoft.com/office/drawing/2014/main" id="{00000000-0008-0000-0100-000002000000}"/>
            </a:ext>
          </a:extLst>
        </xdr:cNvPr>
        <xdr:cNvSpPr>
          <a:spLocks noChangeArrowheads="1" noChangeShapeType="1" noTextEdit="1"/>
        </xdr:cNvSpPr>
      </xdr:nvSpPr>
      <xdr:spPr bwMode="auto">
        <a:xfrm rot="20400000">
          <a:off x="9972675" y="3038475"/>
          <a:ext cx="171450" cy="0"/>
        </a:xfrm>
        <a:prstGeom prst="rect">
          <a:avLst/>
        </a:prstGeom>
      </xdr:spPr>
      <xdr:txBody>
        <a:bodyPr wrap="none" fromWordArt="1">
          <a:prstTxWarp prst="textPlain">
            <a:avLst>
              <a:gd name="adj" fmla="val 50000"/>
            </a:avLst>
          </a:prstTxWarp>
        </a:bodyPr>
        <a:lstStyle/>
        <a:p>
          <a:pPr algn="ctr" rtl="0">
            <a:buNone/>
          </a:pPr>
          <a:r>
            <a:rPr lang="es-CO" sz="800" b="1" kern="10" spc="0">
              <a:ln>
                <a:noFill/>
              </a:ln>
              <a:solidFill>
                <a:srgbClr val="FFFFFF"/>
              </a:solidFill>
              <a:latin typeface="&amp;quot"/>
            </a:rPr>
            <a:t>176</a:t>
          </a:r>
        </a:p>
      </xdr:txBody>
    </xdr:sp>
    <xdr:clientData/>
  </xdr:twoCellAnchor>
  <xdr:twoCellAnchor>
    <xdr:from>
      <xdr:col>9</xdr:col>
      <xdr:colOff>523875</xdr:colOff>
      <xdr:row>6</xdr:row>
      <xdr:rowOff>0</xdr:rowOff>
    </xdr:from>
    <xdr:to>
      <xdr:col>9</xdr:col>
      <xdr:colOff>695325</xdr:colOff>
      <xdr:row>6</xdr:row>
      <xdr:rowOff>0</xdr:rowOff>
    </xdr:to>
    <xdr:sp macro="" textlink="">
      <xdr:nvSpPr>
        <xdr:cNvPr id="3" name="WordArt 8">
          <a:extLst>
            <a:ext uri="{FF2B5EF4-FFF2-40B4-BE49-F238E27FC236}">
              <a16:creationId xmlns:a16="http://schemas.microsoft.com/office/drawing/2014/main" id="{00000000-0008-0000-0100-000003000000}"/>
            </a:ext>
          </a:extLst>
        </xdr:cNvPr>
        <xdr:cNvSpPr>
          <a:spLocks noChangeArrowheads="1" noChangeShapeType="1" noTextEdit="1"/>
        </xdr:cNvSpPr>
      </xdr:nvSpPr>
      <xdr:spPr bwMode="auto">
        <a:xfrm rot="20400000">
          <a:off x="9972675" y="3038475"/>
          <a:ext cx="171450" cy="0"/>
        </a:xfrm>
        <a:prstGeom prst="rect">
          <a:avLst/>
        </a:prstGeom>
      </xdr:spPr>
      <xdr:txBody>
        <a:bodyPr wrap="none" fromWordArt="1">
          <a:prstTxWarp prst="textPlain">
            <a:avLst>
              <a:gd name="adj" fmla="val 50000"/>
            </a:avLst>
          </a:prstTxWarp>
        </a:bodyPr>
        <a:lstStyle/>
        <a:p>
          <a:pPr algn="ctr" rtl="0">
            <a:buNone/>
          </a:pPr>
          <a:r>
            <a:rPr lang="es-CO" sz="800" b="1" kern="10" spc="0">
              <a:ln>
                <a:noFill/>
              </a:ln>
              <a:solidFill>
                <a:srgbClr val="FFFFFF"/>
              </a:solidFill>
              <a:latin typeface="&amp;quot"/>
            </a:rPr>
            <a:t>176</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89647</xdr:colOff>
      <xdr:row>1</xdr:row>
      <xdr:rowOff>78442</xdr:rowOff>
    </xdr:from>
    <xdr:to>
      <xdr:col>1</xdr:col>
      <xdr:colOff>3578959</xdr:colOff>
      <xdr:row>1</xdr:row>
      <xdr:rowOff>745192</xdr:rowOff>
    </xdr:to>
    <xdr:pic>
      <xdr:nvPicPr>
        <xdr:cNvPr id="4" name="Imagen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294" y="168089"/>
          <a:ext cx="3490913"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523875</xdr:colOff>
      <xdr:row>6</xdr:row>
      <xdr:rowOff>0</xdr:rowOff>
    </xdr:from>
    <xdr:to>
      <xdr:col>9</xdr:col>
      <xdr:colOff>695325</xdr:colOff>
      <xdr:row>6</xdr:row>
      <xdr:rowOff>0</xdr:rowOff>
    </xdr:to>
    <xdr:sp macro="" textlink="">
      <xdr:nvSpPr>
        <xdr:cNvPr id="2" name="WordArt 7">
          <a:extLst>
            <a:ext uri="{FF2B5EF4-FFF2-40B4-BE49-F238E27FC236}">
              <a16:creationId xmlns:a16="http://schemas.microsoft.com/office/drawing/2014/main" id="{00000000-0008-0000-0100-000002000000}"/>
            </a:ext>
          </a:extLst>
        </xdr:cNvPr>
        <xdr:cNvSpPr>
          <a:spLocks noChangeArrowheads="1" noChangeShapeType="1" noTextEdit="1"/>
        </xdr:cNvSpPr>
      </xdr:nvSpPr>
      <xdr:spPr bwMode="auto">
        <a:xfrm rot="20400000">
          <a:off x="22679025" y="2085975"/>
          <a:ext cx="171450" cy="0"/>
        </a:xfrm>
        <a:prstGeom prst="rect">
          <a:avLst/>
        </a:prstGeom>
      </xdr:spPr>
      <xdr:txBody>
        <a:bodyPr wrap="none" fromWordArt="1">
          <a:prstTxWarp prst="textPlain">
            <a:avLst>
              <a:gd name="adj" fmla="val 50000"/>
            </a:avLst>
          </a:prstTxWarp>
        </a:bodyPr>
        <a:lstStyle/>
        <a:p>
          <a:pPr algn="ctr" rtl="0">
            <a:buNone/>
          </a:pPr>
          <a:r>
            <a:rPr lang="es-CO" sz="800" b="1" kern="10" spc="0">
              <a:ln>
                <a:noFill/>
              </a:ln>
              <a:solidFill>
                <a:srgbClr val="FFFFFF"/>
              </a:solidFill>
              <a:latin typeface="&amp;quot"/>
            </a:rPr>
            <a:t>176</a:t>
          </a:r>
        </a:p>
      </xdr:txBody>
    </xdr:sp>
    <xdr:clientData/>
  </xdr:twoCellAnchor>
  <xdr:twoCellAnchor>
    <xdr:from>
      <xdr:col>9</xdr:col>
      <xdr:colOff>523875</xdr:colOff>
      <xdr:row>6</xdr:row>
      <xdr:rowOff>0</xdr:rowOff>
    </xdr:from>
    <xdr:to>
      <xdr:col>9</xdr:col>
      <xdr:colOff>695325</xdr:colOff>
      <xdr:row>6</xdr:row>
      <xdr:rowOff>0</xdr:rowOff>
    </xdr:to>
    <xdr:sp macro="" textlink="">
      <xdr:nvSpPr>
        <xdr:cNvPr id="3" name="WordArt 8">
          <a:extLst>
            <a:ext uri="{FF2B5EF4-FFF2-40B4-BE49-F238E27FC236}">
              <a16:creationId xmlns:a16="http://schemas.microsoft.com/office/drawing/2014/main" id="{00000000-0008-0000-0100-000003000000}"/>
            </a:ext>
          </a:extLst>
        </xdr:cNvPr>
        <xdr:cNvSpPr>
          <a:spLocks noChangeArrowheads="1" noChangeShapeType="1" noTextEdit="1"/>
        </xdr:cNvSpPr>
      </xdr:nvSpPr>
      <xdr:spPr bwMode="auto">
        <a:xfrm rot="20400000">
          <a:off x="22679025" y="2085975"/>
          <a:ext cx="171450" cy="0"/>
        </a:xfrm>
        <a:prstGeom prst="rect">
          <a:avLst/>
        </a:prstGeom>
      </xdr:spPr>
      <xdr:txBody>
        <a:bodyPr wrap="none" fromWordArt="1">
          <a:prstTxWarp prst="textPlain">
            <a:avLst>
              <a:gd name="adj" fmla="val 50000"/>
            </a:avLst>
          </a:prstTxWarp>
        </a:bodyPr>
        <a:lstStyle/>
        <a:p>
          <a:pPr algn="ctr" rtl="0">
            <a:buNone/>
          </a:pPr>
          <a:r>
            <a:rPr lang="es-CO" sz="800" b="1" kern="10" spc="0">
              <a:ln>
                <a:noFill/>
              </a:ln>
              <a:solidFill>
                <a:srgbClr val="FFFFFF"/>
              </a:solidFill>
              <a:latin typeface="&amp;quot"/>
            </a:rPr>
            <a:t>176</a:t>
          </a:r>
        </a:p>
      </xdr:txBody>
    </xdr:sp>
    <xdr:clientData/>
  </xdr:twoCellAnchor>
  <xdr:twoCellAnchor>
    <xdr:from>
      <xdr:col>9</xdr:col>
      <xdr:colOff>523875</xdr:colOff>
      <xdr:row>6</xdr:row>
      <xdr:rowOff>0</xdr:rowOff>
    </xdr:from>
    <xdr:to>
      <xdr:col>9</xdr:col>
      <xdr:colOff>695325</xdr:colOff>
      <xdr:row>6</xdr:row>
      <xdr:rowOff>0</xdr:rowOff>
    </xdr:to>
    <xdr:sp macro="" textlink="">
      <xdr:nvSpPr>
        <xdr:cNvPr id="4" name="WordArt 7">
          <a:extLst>
            <a:ext uri="{FF2B5EF4-FFF2-40B4-BE49-F238E27FC236}">
              <a16:creationId xmlns:a16="http://schemas.microsoft.com/office/drawing/2014/main" id="{00000000-0008-0000-0000-000002000000}"/>
            </a:ext>
          </a:extLst>
        </xdr:cNvPr>
        <xdr:cNvSpPr>
          <a:spLocks noChangeArrowheads="1" noChangeShapeType="1" noTextEdit="1"/>
        </xdr:cNvSpPr>
      </xdr:nvSpPr>
      <xdr:spPr bwMode="auto">
        <a:xfrm rot="20400000">
          <a:off x="22679025" y="1762125"/>
          <a:ext cx="171450" cy="0"/>
        </a:xfrm>
        <a:prstGeom prst="rect">
          <a:avLst/>
        </a:prstGeom>
        <a:extLst/>
      </xdr:spPr>
      <xdr:txBody>
        <a:bodyPr wrap="none" fromWordArt="1">
          <a:prstTxWarp prst="textPlain">
            <a:avLst>
              <a:gd name="adj" fmla="val 50000"/>
            </a:avLst>
          </a:prstTxWarp>
        </a:bodyPr>
        <a:lstStyle/>
        <a:p>
          <a:pPr algn="ctr" rtl="0">
            <a:buNone/>
          </a:pPr>
          <a:r>
            <a:rPr lang="es-CO" sz="800" b="1" kern="10" spc="0">
              <a:ln>
                <a:noFill/>
              </a:ln>
              <a:solidFill>
                <a:srgbClr val="FFFFFF"/>
              </a:solidFill>
              <a:latin typeface="&amp;quot"/>
            </a:rPr>
            <a:t>176</a:t>
          </a:r>
        </a:p>
      </xdr:txBody>
    </xdr:sp>
    <xdr:clientData/>
  </xdr:twoCellAnchor>
  <xdr:twoCellAnchor>
    <xdr:from>
      <xdr:col>9</xdr:col>
      <xdr:colOff>523875</xdr:colOff>
      <xdr:row>6</xdr:row>
      <xdr:rowOff>0</xdr:rowOff>
    </xdr:from>
    <xdr:to>
      <xdr:col>9</xdr:col>
      <xdr:colOff>695325</xdr:colOff>
      <xdr:row>6</xdr:row>
      <xdr:rowOff>0</xdr:rowOff>
    </xdr:to>
    <xdr:sp macro="" textlink="">
      <xdr:nvSpPr>
        <xdr:cNvPr id="5" name="WordArt 8">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rot="20400000">
          <a:off x="22679025" y="1762125"/>
          <a:ext cx="171450" cy="0"/>
        </a:xfrm>
        <a:prstGeom prst="rect">
          <a:avLst/>
        </a:prstGeom>
        <a:extLst/>
      </xdr:spPr>
      <xdr:txBody>
        <a:bodyPr wrap="none" fromWordArt="1">
          <a:prstTxWarp prst="textPlain">
            <a:avLst>
              <a:gd name="adj" fmla="val 50000"/>
            </a:avLst>
          </a:prstTxWarp>
        </a:bodyPr>
        <a:lstStyle/>
        <a:p>
          <a:pPr algn="ctr" rtl="0">
            <a:buNone/>
          </a:pPr>
          <a:r>
            <a:rPr lang="es-CO" sz="800" b="1" kern="10" spc="0">
              <a:ln>
                <a:noFill/>
              </a:ln>
              <a:solidFill>
                <a:srgbClr val="FFFFFF"/>
              </a:solidFill>
              <a:latin typeface="&amp;quot"/>
            </a:rPr>
            <a:t>176</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22"/>
  <sheetViews>
    <sheetView topLeftCell="H1" zoomScale="85" zoomScaleNormal="85" workbookViewId="0">
      <selection activeCell="D11" sqref="D11"/>
    </sheetView>
  </sheetViews>
  <sheetFormatPr baseColWidth="10" defaultColWidth="11.42578125" defaultRowHeight="12.75" x14ac:dyDescent="0.2"/>
  <cols>
    <col min="1" max="1" width="1.28515625" style="384" customWidth="1"/>
    <col min="2" max="2" width="42.5703125" style="96" bestFit="1" customWidth="1"/>
    <col min="3" max="3" width="8.42578125" style="86" customWidth="1"/>
    <col min="4" max="4" width="28.140625" style="86" customWidth="1"/>
    <col min="5" max="5" width="29.7109375" style="86" customWidth="1"/>
    <col min="6" max="6" width="14.140625" style="86" customWidth="1"/>
    <col min="7" max="7" width="69.42578125" style="86" bestFit="1" customWidth="1"/>
    <col min="8" max="8" width="21" style="86" customWidth="1"/>
    <col min="9" max="9" width="54.7109375" style="86" bestFit="1" customWidth="1"/>
    <col min="10" max="10" width="17.42578125" style="86" customWidth="1"/>
    <col min="11" max="11" width="30.85546875" style="94" customWidth="1"/>
    <col min="12" max="12" width="35.140625" style="86" bestFit="1" customWidth="1"/>
    <col min="13" max="13" width="143.85546875" style="97" bestFit="1" customWidth="1"/>
    <col min="14" max="16384" width="11.42578125" style="81"/>
  </cols>
  <sheetData>
    <row r="1" spans="1:13" s="384" customFormat="1" ht="13.5" thickBot="1" x14ac:dyDescent="0.25"/>
    <row r="2" spans="1:13" ht="63" customHeight="1" thickBot="1" x14ac:dyDescent="0.25">
      <c r="A2" s="385"/>
      <c r="B2" s="387"/>
      <c r="C2" s="388"/>
      <c r="D2" s="388"/>
      <c r="E2" s="388"/>
      <c r="F2" s="388"/>
      <c r="G2" s="388"/>
      <c r="H2" s="388"/>
      <c r="I2" s="388"/>
      <c r="J2" s="388"/>
      <c r="K2" s="388"/>
      <c r="L2" s="388"/>
      <c r="M2" s="389"/>
    </row>
    <row r="3" spans="1:13" ht="23.25" customHeight="1" thickBot="1" x14ac:dyDescent="0.25">
      <c r="A3" s="385"/>
      <c r="B3" s="390" t="s">
        <v>8</v>
      </c>
      <c r="C3" s="391"/>
      <c r="D3" s="391"/>
      <c r="E3" s="391"/>
      <c r="F3" s="391"/>
      <c r="G3" s="391"/>
      <c r="H3" s="391"/>
      <c r="I3" s="391"/>
      <c r="J3" s="391"/>
      <c r="K3" s="391"/>
      <c r="L3" s="391"/>
      <c r="M3" s="392"/>
    </row>
    <row r="4" spans="1:13" ht="33" customHeight="1" x14ac:dyDescent="0.2">
      <c r="A4" s="385"/>
      <c r="B4" s="82" t="s">
        <v>94</v>
      </c>
      <c r="C4" s="83" t="s">
        <v>0</v>
      </c>
      <c r="D4" s="83" t="s">
        <v>1</v>
      </c>
      <c r="E4" s="84" t="s">
        <v>95</v>
      </c>
      <c r="F4" s="83" t="s">
        <v>4</v>
      </c>
      <c r="G4" s="83" t="s">
        <v>2</v>
      </c>
      <c r="H4" s="83" t="s">
        <v>5</v>
      </c>
      <c r="I4" s="83" t="s">
        <v>3</v>
      </c>
      <c r="J4" s="83" t="s">
        <v>96</v>
      </c>
      <c r="K4" s="85" t="s">
        <v>97</v>
      </c>
      <c r="L4" s="85" t="s">
        <v>98</v>
      </c>
      <c r="M4" s="85" t="s">
        <v>99</v>
      </c>
    </row>
    <row r="5" spans="1:13" ht="39.950000000000003" customHeight="1" x14ac:dyDescent="0.2">
      <c r="A5" s="386"/>
      <c r="B5" s="86" t="s">
        <v>143</v>
      </c>
      <c r="C5" s="87" t="s">
        <v>148</v>
      </c>
      <c r="D5" s="88" t="s">
        <v>153</v>
      </c>
      <c r="E5" s="88" t="s">
        <v>159</v>
      </c>
      <c r="F5" s="88" t="s">
        <v>169</v>
      </c>
      <c r="G5" s="88" t="s">
        <v>170</v>
      </c>
      <c r="H5" s="89">
        <v>2020176140019</v>
      </c>
      <c r="I5" s="88" t="s">
        <v>170</v>
      </c>
      <c r="J5" s="88" t="s">
        <v>400</v>
      </c>
      <c r="K5" s="254">
        <v>133871846</v>
      </c>
      <c r="L5" s="90" t="s">
        <v>37</v>
      </c>
      <c r="M5" s="90" t="s">
        <v>38</v>
      </c>
    </row>
    <row r="6" spans="1:13" ht="39.950000000000003" customHeight="1" x14ac:dyDescent="0.2">
      <c r="A6" s="386"/>
      <c r="B6" s="86" t="s">
        <v>143</v>
      </c>
      <c r="C6" s="87" t="s">
        <v>148</v>
      </c>
      <c r="D6" s="88" t="s">
        <v>153</v>
      </c>
      <c r="E6" s="88" t="s">
        <v>159</v>
      </c>
      <c r="F6" s="91" t="s">
        <v>171</v>
      </c>
      <c r="G6" s="91" t="s">
        <v>172</v>
      </c>
      <c r="H6" s="89">
        <v>2020176140018</v>
      </c>
      <c r="I6" s="91" t="s">
        <v>184</v>
      </c>
      <c r="J6" s="91" t="s">
        <v>385</v>
      </c>
      <c r="K6" s="254">
        <v>45792623830</v>
      </c>
      <c r="L6" s="90" t="s">
        <v>52</v>
      </c>
      <c r="M6" s="90" t="s">
        <v>39</v>
      </c>
    </row>
    <row r="7" spans="1:13" ht="39.950000000000003" customHeight="1" x14ac:dyDescent="0.2">
      <c r="A7" s="386"/>
      <c r="B7" s="86" t="s">
        <v>143</v>
      </c>
      <c r="C7" s="87" t="s">
        <v>148</v>
      </c>
      <c r="D7" s="88" t="s">
        <v>153</v>
      </c>
      <c r="E7" s="88" t="s">
        <v>159</v>
      </c>
      <c r="F7" s="91" t="s">
        <v>35</v>
      </c>
      <c r="G7" s="91" t="s">
        <v>410</v>
      </c>
      <c r="H7" s="89">
        <v>2020176140019</v>
      </c>
      <c r="I7" s="91" t="s">
        <v>410</v>
      </c>
      <c r="J7" s="86" t="s">
        <v>392</v>
      </c>
      <c r="K7" s="254">
        <v>26400000</v>
      </c>
      <c r="L7" s="90" t="s">
        <v>37</v>
      </c>
      <c r="M7" s="90" t="s">
        <v>38</v>
      </c>
    </row>
    <row r="8" spans="1:13" ht="39.950000000000003" customHeight="1" x14ac:dyDescent="0.2">
      <c r="A8" s="386"/>
      <c r="B8" s="86" t="s">
        <v>143</v>
      </c>
      <c r="C8" s="87" t="s">
        <v>148</v>
      </c>
      <c r="D8" s="88" t="s">
        <v>153</v>
      </c>
      <c r="E8" s="88" t="s">
        <v>159</v>
      </c>
      <c r="F8" s="91" t="s">
        <v>171</v>
      </c>
      <c r="G8" s="91" t="s">
        <v>172</v>
      </c>
      <c r="H8" s="89">
        <v>2020176140019</v>
      </c>
      <c r="I8" s="91" t="s">
        <v>187</v>
      </c>
      <c r="J8" s="86" t="s">
        <v>392</v>
      </c>
      <c r="K8" s="254">
        <v>19800000</v>
      </c>
      <c r="L8" s="90" t="s">
        <v>37</v>
      </c>
      <c r="M8" s="90" t="s">
        <v>38</v>
      </c>
    </row>
    <row r="9" spans="1:13" ht="39.950000000000003" customHeight="1" x14ac:dyDescent="0.2">
      <c r="B9" s="61" t="s">
        <v>144</v>
      </c>
      <c r="C9" s="86" t="s">
        <v>149</v>
      </c>
      <c r="D9" s="86" t="s">
        <v>154</v>
      </c>
      <c r="E9" s="92" t="s">
        <v>160</v>
      </c>
      <c r="F9" s="86" t="s">
        <v>175</v>
      </c>
      <c r="G9" s="93" t="s">
        <v>176</v>
      </c>
      <c r="H9" s="89">
        <v>2020176140019</v>
      </c>
      <c r="I9" s="86" t="s">
        <v>154</v>
      </c>
      <c r="J9" s="86" t="s">
        <v>427</v>
      </c>
      <c r="K9" s="254">
        <v>45000000</v>
      </c>
      <c r="L9" s="90" t="s">
        <v>37</v>
      </c>
      <c r="M9" s="90" t="s">
        <v>38</v>
      </c>
    </row>
    <row r="10" spans="1:13" ht="39.950000000000003" customHeight="1" x14ac:dyDescent="0.2">
      <c r="B10" s="86" t="s">
        <v>145</v>
      </c>
      <c r="C10" s="86" t="s">
        <v>150</v>
      </c>
      <c r="D10" s="86" t="s">
        <v>156</v>
      </c>
      <c r="E10" s="86" t="s">
        <v>162</v>
      </c>
      <c r="F10" s="86" t="s">
        <v>177</v>
      </c>
      <c r="G10" s="93" t="s">
        <v>162</v>
      </c>
      <c r="H10" s="89">
        <v>2020176140019</v>
      </c>
      <c r="I10" s="86" t="s">
        <v>188</v>
      </c>
      <c r="J10" s="86" t="s">
        <v>398</v>
      </c>
      <c r="K10" s="254">
        <v>40000000</v>
      </c>
      <c r="L10" s="90" t="s">
        <v>37</v>
      </c>
      <c r="M10" s="90" t="s">
        <v>38</v>
      </c>
    </row>
    <row r="11" spans="1:13" ht="39.950000000000003" customHeight="1" x14ac:dyDescent="0.2">
      <c r="B11" s="86" t="s">
        <v>146</v>
      </c>
      <c r="C11" s="86" t="s">
        <v>151</v>
      </c>
      <c r="D11" s="86" t="s">
        <v>157</v>
      </c>
      <c r="E11" s="86" t="s">
        <v>163</v>
      </c>
      <c r="F11" s="86" t="s">
        <v>178</v>
      </c>
      <c r="G11" s="93" t="s">
        <v>179</v>
      </c>
      <c r="H11" s="89">
        <v>2020176140019</v>
      </c>
      <c r="I11" s="86" t="s">
        <v>179</v>
      </c>
      <c r="J11" s="86" t="s">
        <v>428</v>
      </c>
      <c r="K11" s="254">
        <v>41400000</v>
      </c>
      <c r="L11" s="90" t="s">
        <v>37</v>
      </c>
      <c r="M11" s="90" t="s">
        <v>38</v>
      </c>
    </row>
    <row r="12" spans="1:13" ht="39.950000000000003" customHeight="1" x14ac:dyDescent="0.2">
      <c r="B12" s="86" t="s">
        <v>146</v>
      </c>
      <c r="C12" s="86" t="s">
        <v>151</v>
      </c>
      <c r="D12" s="86" t="s">
        <v>157</v>
      </c>
      <c r="E12" s="86" t="s">
        <v>164</v>
      </c>
      <c r="F12" s="86" t="s">
        <v>180</v>
      </c>
      <c r="G12" s="93" t="s">
        <v>164</v>
      </c>
      <c r="H12" s="89">
        <v>2020176140019</v>
      </c>
      <c r="I12" s="86" t="s">
        <v>164</v>
      </c>
      <c r="J12" s="86" t="s">
        <v>391</v>
      </c>
      <c r="K12" s="254">
        <v>58000000</v>
      </c>
      <c r="L12" s="90" t="s">
        <v>37</v>
      </c>
      <c r="M12" s="90" t="s">
        <v>38</v>
      </c>
    </row>
    <row r="13" spans="1:13" ht="39.950000000000003" customHeight="1" x14ac:dyDescent="0.2">
      <c r="B13" s="86" t="s">
        <v>147</v>
      </c>
      <c r="C13" s="86" t="s">
        <v>152</v>
      </c>
      <c r="D13" s="86" t="s">
        <v>158</v>
      </c>
      <c r="E13" s="86" t="s">
        <v>165</v>
      </c>
      <c r="F13" s="86" t="s">
        <v>181</v>
      </c>
      <c r="G13" s="93" t="s">
        <v>182</v>
      </c>
      <c r="H13" s="89">
        <v>2020176140019</v>
      </c>
      <c r="I13" s="86" t="s">
        <v>189</v>
      </c>
      <c r="J13" s="98" t="s">
        <v>383</v>
      </c>
      <c r="K13" s="254">
        <v>24000000</v>
      </c>
      <c r="L13" s="90" t="s">
        <v>37</v>
      </c>
      <c r="M13" s="90" t="s">
        <v>38</v>
      </c>
    </row>
    <row r="14" spans="1:13" ht="39.950000000000003" customHeight="1" x14ac:dyDescent="0.2">
      <c r="B14" s="86" t="s">
        <v>411</v>
      </c>
      <c r="C14" s="86" t="s">
        <v>412</v>
      </c>
      <c r="D14" s="86" t="s">
        <v>413</v>
      </c>
      <c r="E14" s="86" t="s">
        <v>414</v>
      </c>
      <c r="F14" s="86" t="s">
        <v>415</v>
      </c>
      <c r="G14" s="86" t="s">
        <v>414</v>
      </c>
      <c r="H14" s="89">
        <v>2020176140019</v>
      </c>
      <c r="I14" s="86" t="s">
        <v>414</v>
      </c>
      <c r="J14" s="86" t="s">
        <v>393</v>
      </c>
      <c r="K14" s="255">
        <v>25000000</v>
      </c>
      <c r="L14" s="90" t="s">
        <v>37</v>
      </c>
      <c r="M14" s="90" t="s">
        <v>38</v>
      </c>
    </row>
    <row r="15" spans="1:13" ht="39.950000000000003" customHeight="1" x14ac:dyDescent="0.2">
      <c r="B15" s="86" t="s">
        <v>411</v>
      </c>
      <c r="C15" s="86" t="s">
        <v>412</v>
      </c>
      <c r="D15" s="95" t="s">
        <v>413</v>
      </c>
      <c r="E15" s="95" t="s">
        <v>416</v>
      </c>
      <c r="F15" s="86" t="s">
        <v>415</v>
      </c>
      <c r="G15" s="95" t="s">
        <v>416</v>
      </c>
      <c r="H15" s="89">
        <v>2020176140019</v>
      </c>
      <c r="I15" s="95" t="s">
        <v>416</v>
      </c>
      <c r="J15" s="86" t="s">
        <v>393</v>
      </c>
      <c r="K15" s="255">
        <v>25000000</v>
      </c>
      <c r="L15" s="90" t="s">
        <v>37</v>
      </c>
      <c r="M15" s="47" t="s">
        <v>38</v>
      </c>
    </row>
    <row r="16" spans="1:13" ht="39.950000000000003" customHeight="1" x14ac:dyDescent="0.2">
      <c r="B16" s="86" t="s">
        <v>411</v>
      </c>
      <c r="C16" s="86" t="s">
        <v>412</v>
      </c>
      <c r="D16" s="86" t="s">
        <v>413</v>
      </c>
      <c r="E16" s="86" t="s">
        <v>174</v>
      </c>
      <c r="F16" s="86" t="s">
        <v>417</v>
      </c>
      <c r="G16" s="86" t="s">
        <v>174</v>
      </c>
      <c r="H16" s="89">
        <v>2020176140019</v>
      </c>
      <c r="I16" s="95" t="s">
        <v>174</v>
      </c>
      <c r="J16" s="86" t="s">
        <v>387</v>
      </c>
      <c r="K16" s="255">
        <v>20000000</v>
      </c>
      <c r="L16" s="90" t="s">
        <v>37</v>
      </c>
      <c r="M16" s="47" t="s">
        <v>38</v>
      </c>
    </row>
    <row r="17" spans="2:13" ht="39.950000000000003" customHeight="1" x14ac:dyDescent="0.2">
      <c r="B17" s="95" t="s">
        <v>418</v>
      </c>
      <c r="C17" s="95" t="s">
        <v>419</v>
      </c>
      <c r="D17" s="95" t="s">
        <v>155</v>
      </c>
      <c r="E17" s="95" t="s">
        <v>161</v>
      </c>
      <c r="F17" s="95" t="s">
        <v>420</v>
      </c>
      <c r="G17" s="95" t="s">
        <v>155</v>
      </c>
      <c r="H17" s="89">
        <v>2020176140019</v>
      </c>
      <c r="I17" s="95" t="s">
        <v>155</v>
      </c>
      <c r="J17" s="95" t="s">
        <v>397</v>
      </c>
      <c r="K17" s="256">
        <v>25000000</v>
      </c>
      <c r="L17" s="90" t="s">
        <v>37</v>
      </c>
      <c r="M17" s="47" t="s">
        <v>38</v>
      </c>
    </row>
    <row r="18" spans="2:13" ht="39.950000000000003" customHeight="1" x14ac:dyDescent="0.2">
      <c r="B18" s="86" t="s">
        <v>421</v>
      </c>
      <c r="C18" s="86" t="s">
        <v>152</v>
      </c>
      <c r="D18" s="86" t="s">
        <v>158</v>
      </c>
      <c r="E18" s="86" t="s">
        <v>168</v>
      </c>
      <c r="F18" s="86" t="s">
        <v>422</v>
      </c>
      <c r="G18" s="86" t="s">
        <v>168</v>
      </c>
      <c r="H18" s="89">
        <v>2020176140019</v>
      </c>
      <c r="I18" s="86" t="s">
        <v>168</v>
      </c>
      <c r="J18" s="86" t="s">
        <v>394</v>
      </c>
      <c r="K18" s="255">
        <v>8000000</v>
      </c>
      <c r="L18" s="90" t="s">
        <v>37</v>
      </c>
      <c r="M18" s="47" t="s">
        <v>38</v>
      </c>
    </row>
    <row r="19" spans="2:13" ht="39.950000000000003" customHeight="1" x14ac:dyDescent="0.2">
      <c r="B19" s="86" t="s">
        <v>421</v>
      </c>
      <c r="C19" s="86" t="s">
        <v>152</v>
      </c>
      <c r="D19" s="86" t="s">
        <v>158</v>
      </c>
      <c r="E19" s="86" t="s">
        <v>423</v>
      </c>
      <c r="F19" s="86" t="s">
        <v>424</v>
      </c>
      <c r="G19" s="86" t="s">
        <v>423</v>
      </c>
      <c r="H19" s="89">
        <v>2020176140019</v>
      </c>
      <c r="I19" s="86" t="s">
        <v>423</v>
      </c>
      <c r="J19" s="98" t="s">
        <v>399</v>
      </c>
      <c r="K19" s="255">
        <v>12000000</v>
      </c>
      <c r="L19" s="90" t="s">
        <v>37</v>
      </c>
      <c r="M19" s="47" t="s">
        <v>38</v>
      </c>
    </row>
    <row r="20" spans="2:13" ht="39.950000000000003" customHeight="1" x14ac:dyDescent="0.2">
      <c r="B20" s="86" t="s">
        <v>421</v>
      </c>
      <c r="C20" s="86" t="s">
        <v>152</v>
      </c>
      <c r="D20" s="86" t="s">
        <v>158</v>
      </c>
      <c r="E20" s="86" t="s">
        <v>166</v>
      </c>
      <c r="F20" s="86" t="s">
        <v>425</v>
      </c>
      <c r="G20" s="86" t="s">
        <v>166</v>
      </c>
      <c r="H20" s="89">
        <v>2020176140019</v>
      </c>
      <c r="I20" s="86" t="s">
        <v>166</v>
      </c>
      <c r="J20" s="86" t="s">
        <v>396</v>
      </c>
      <c r="K20" s="255">
        <v>35000000</v>
      </c>
      <c r="L20" s="90" t="s">
        <v>37</v>
      </c>
      <c r="M20" s="47" t="s">
        <v>38</v>
      </c>
    </row>
    <row r="21" spans="2:13" ht="39.950000000000003" customHeight="1" x14ac:dyDescent="0.2">
      <c r="B21" s="86" t="s">
        <v>143</v>
      </c>
      <c r="C21" s="87" t="s">
        <v>148</v>
      </c>
      <c r="D21" s="88" t="s">
        <v>153</v>
      </c>
      <c r="E21" s="88" t="s">
        <v>159</v>
      </c>
      <c r="F21" s="91" t="s">
        <v>35</v>
      </c>
      <c r="G21" s="91" t="s">
        <v>410</v>
      </c>
      <c r="H21" s="89">
        <v>2020176140019</v>
      </c>
      <c r="I21" s="91" t="s">
        <v>486</v>
      </c>
      <c r="J21" s="86" t="s">
        <v>392</v>
      </c>
      <c r="K21" s="255">
        <v>14400000</v>
      </c>
      <c r="L21" s="257" t="s">
        <v>37</v>
      </c>
      <c r="M21" s="47" t="s">
        <v>38</v>
      </c>
    </row>
    <row r="22" spans="2:13" ht="39.950000000000003" customHeight="1" x14ac:dyDescent="0.2">
      <c r="B22" s="86" t="s">
        <v>143</v>
      </c>
      <c r="C22" s="87" t="s">
        <v>148</v>
      </c>
      <c r="D22" s="88" t="s">
        <v>153</v>
      </c>
      <c r="E22" s="88" t="s">
        <v>159</v>
      </c>
      <c r="F22" s="88" t="s">
        <v>426</v>
      </c>
      <c r="G22" s="86" t="s">
        <v>185</v>
      </c>
      <c r="H22" s="89">
        <v>2020176140018</v>
      </c>
      <c r="I22" s="86" t="s">
        <v>185</v>
      </c>
      <c r="J22" s="86" t="s">
        <v>386</v>
      </c>
      <c r="K22" s="255">
        <v>28800000</v>
      </c>
      <c r="L22" s="90" t="s">
        <v>37</v>
      </c>
      <c r="M22" s="47" t="s">
        <v>38</v>
      </c>
    </row>
  </sheetData>
  <protectedRanges>
    <protectedRange sqref="C14:C16 B23:M1048576 E14:G16 B17:G20 I14:K20 G22:K22 K21 H5:H21" name="Rango1_1"/>
    <protectedRange sqref="B5:B12 D14:D16 B14:B16 B21:B22" name="Rango1_2_2"/>
    <protectedRange sqref="C5:C12 C21:C22" name="Rango1_2_1_1"/>
    <protectedRange sqref="D5:D12 D21:D22" name="Rango1_2_3_1"/>
    <protectedRange sqref="E5:E12 E21:E22" name="Rango1_2_4_1"/>
    <protectedRange sqref="F5:G12 F22 F21:G21" name="Rango1_2_6_1"/>
    <protectedRange sqref="I5:I12 I21" name="Rango1_2_8_1"/>
    <protectedRange sqref="J5:J12 J21" name="Rango1_2_9_1"/>
    <protectedRange sqref="L5:L12" name="Rango1_2_11_1"/>
    <protectedRange sqref="M5:M12" name="Rango1_2_12_1"/>
    <protectedRange sqref="B13" name="Rango1_2_2_1"/>
    <protectedRange sqref="C13" name="Rango1_2_1_1_1"/>
    <protectedRange sqref="D13" name="Rango1_2_3_1_1"/>
    <protectedRange sqref="E13" name="Rango1_2_4_1_1"/>
    <protectedRange sqref="F13:G13" name="Rango1_2_6_1_1"/>
    <protectedRange sqref="I13" name="Rango1_2_8_1_1"/>
    <protectedRange sqref="J13" name="Rango1_2_9_1_1"/>
    <protectedRange sqref="L13:L22" name="Rango1_2_11_1_1"/>
    <protectedRange sqref="M13:M22" name="Rango1_2_12_1_1"/>
  </protectedRanges>
  <autoFilter ref="A4:M22"/>
  <mergeCells count="4">
    <mergeCell ref="A1:XFD1"/>
    <mergeCell ref="A2:A1048576"/>
    <mergeCell ref="B2:M2"/>
    <mergeCell ref="B3:M3"/>
  </mergeCells>
  <pageMargins left="0.7" right="0.7" top="0.75" bottom="0.75" header="0.3" footer="0.3"/>
  <pageSetup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44"/>
  <sheetViews>
    <sheetView topLeftCell="T6" zoomScale="80" zoomScaleNormal="80" workbookViewId="0">
      <pane ySplit="1" topLeftCell="A7" activePane="bottomLeft" state="frozen"/>
      <selection activeCell="A6" sqref="A6"/>
      <selection pane="bottomLeft" activeCell="A6" sqref="A1:AD1048576"/>
    </sheetView>
  </sheetViews>
  <sheetFormatPr baseColWidth="10" defaultRowHeight="15.75" x14ac:dyDescent="0.25"/>
  <cols>
    <col min="1" max="1" width="56" style="32" customWidth="1"/>
    <col min="2" max="2" width="58" style="32" customWidth="1"/>
    <col min="3" max="3" width="71.140625" style="32" customWidth="1"/>
    <col min="4" max="4" width="18.5703125" style="32" customWidth="1"/>
    <col min="5" max="5" width="18.5703125" style="75" customWidth="1"/>
    <col min="6" max="6" width="50.28515625" style="32" customWidth="1"/>
    <col min="7" max="7" width="20.42578125" style="32" customWidth="1"/>
    <col min="8" max="8" width="18.42578125" style="246" customWidth="1"/>
    <col min="9" max="9" width="20.85546875" style="32" customWidth="1"/>
    <col min="10" max="10" width="87.42578125" style="32" customWidth="1"/>
    <col min="11" max="11" width="11.42578125" style="51" customWidth="1"/>
    <col min="12" max="12" width="13.42578125" style="52" customWidth="1"/>
    <col min="13" max="16" width="13.42578125" style="32" customWidth="1"/>
    <col min="17" max="17" width="13.42578125" style="57" customWidth="1"/>
    <col min="18" max="18" width="18.140625" style="32" customWidth="1"/>
    <col min="19" max="19" width="13.140625" style="32" customWidth="1"/>
    <col min="20" max="20" width="13.85546875" style="32" customWidth="1"/>
    <col min="21" max="21" width="12.5703125" style="32" customWidth="1"/>
    <col min="22" max="22" width="14.5703125" style="32" customWidth="1"/>
    <col min="23" max="23" width="16.140625" style="32" customWidth="1"/>
    <col min="24" max="24" width="27.140625" style="32" customWidth="1"/>
    <col min="25" max="25" width="36.42578125" style="32" customWidth="1"/>
    <col min="26" max="26" width="19" style="32" customWidth="1"/>
    <col min="27" max="27" width="24.42578125" style="32" customWidth="1"/>
    <col min="28" max="28" width="32.42578125" style="32" customWidth="1"/>
    <col min="29" max="29" width="26.42578125" style="32" customWidth="1"/>
    <col min="30" max="30" width="31.85546875" style="32" customWidth="1"/>
    <col min="31" max="16384" width="11.42578125" style="32"/>
  </cols>
  <sheetData>
    <row r="1" spans="1:30" x14ac:dyDescent="0.25">
      <c r="A1" s="40" t="s">
        <v>142</v>
      </c>
      <c r="B1" s="41"/>
      <c r="C1" s="39"/>
      <c r="D1" s="39"/>
      <c r="E1" s="71"/>
      <c r="F1" s="39"/>
      <c r="G1" s="39"/>
      <c r="H1" s="247"/>
      <c r="I1" s="37"/>
      <c r="J1" s="37"/>
      <c r="K1" s="48"/>
      <c r="L1" s="49"/>
      <c r="M1" s="37"/>
      <c r="N1" s="37"/>
      <c r="O1" s="37"/>
      <c r="P1" s="37"/>
      <c r="Q1" s="55"/>
      <c r="R1" s="37"/>
      <c r="S1" s="37"/>
      <c r="T1" s="37"/>
      <c r="U1" s="37"/>
      <c r="V1" s="37"/>
      <c r="W1" s="37"/>
      <c r="X1" s="37"/>
      <c r="Y1" s="37"/>
      <c r="Z1" s="37"/>
      <c r="AA1" s="37"/>
      <c r="AB1" s="37"/>
      <c r="AC1" s="37"/>
      <c r="AD1" s="37"/>
    </row>
    <row r="2" spans="1:30" x14ac:dyDescent="0.25">
      <c r="A2" s="42" t="s">
        <v>141</v>
      </c>
      <c r="B2" s="43"/>
      <c r="C2" s="44"/>
      <c r="D2" s="44"/>
      <c r="E2" s="72"/>
      <c r="F2" s="44"/>
      <c r="G2" s="44"/>
      <c r="H2" s="248"/>
      <c r="I2" s="38"/>
      <c r="J2" s="38"/>
      <c r="K2" s="48"/>
      <c r="L2" s="49"/>
      <c r="M2" s="37"/>
      <c r="N2" s="37"/>
      <c r="O2" s="37"/>
      <c r="P2" s="37"/>
      <c r="Q2" s="55"/>
      <c r="R2" s="37"/>
      <c r="S2" s="37"/>
      <c r="T2" s="37"/>
      <c r="U2" s="37"/>
      <c r="V2" s="37"/>
      <c r="W2" s="37"/>
      <c r="X2" s="37"/>
      <c r="Y2" s="37"/>
      <c r="Z2" s="37"/>
      <c r="AA2" s="37"/>
      <c r="AB2" s="37"/>
      <c r="AC2" s="37"/>
      <c r="AD2" s="37"/>
    </row>
    <row r="3" spans="1:30" x14ac:dyDescent="0.25">
      <c r="A3" s="394" t="s">
        <v>140</v>
      </c>
      <c r="B3" s="394"/>
      <c r="C3" s="394"/>
      <c r="D3" s="394"/>
      <c r="E3" s="395"/>
      <c r="F3" s="394"/>
      <c r="G3" s="38">
        <v>1</v>
      </c>
      <c r="H3" s="249"/>
      <c r="I3" s="38"/>
      <c r="J3" s="38"/>
      <c r="K3" s="48"/>
      <c r="L3" s="49"/>
      <c r="M3" s="37"/>
      <c r="N3" s="37"/>
      <c r="O3" s="37"/>
      <c r="P3" s="37"/>
      <c r="Q3" s="55"/>
      <c r="R3" s="37"/>
      <c r="S3" s="37"/>
      <c r="T3" s="37"/>
      <c r="U3" s="37"/>
      <c r="V3" s="37"/>
      <c r="W3" s="37"/>
      <c r="X3" s="37"/>
      <c r="Y3" s="37"/>
      <c r="Z3" s="37"/>
      <c r="AA3" s="37"/>
      <c r="AB3" s="37"/>
      <c r="AC3" s="37"/>
      <c r="AD3" s="37"/>
    </row>
    <row r="4" spans="1:30" ht="41.25" customHeight="1" x14ac:dyDescent="0.25">
      <c r="A4" s="45" t="s">
        <v>139</v>
      </c>
      <c r="B4" s="38"/>
      <c r="C4" s="38"/>
      <c r="D4" s="38"/>
      <c r="E4" s="73"/>
      <c r="F4" s="38"/>
      <c r="G4" s="38"/>
      <c r="H4" s="249"/>
      <c r="I4" s="38"/>
      <c r="J4" s="38"/>
      <c r="K4" s="48"/>
      <c r="L4" s="49"/>
      <c r="M4" s="37"/>
      <c r="N4" s="37"/>
      <c r="O4" s="37"/>
      <c r="P4" s="37"/>
      <c r="Q4" s="55"/>
      <c r="R4" s="37"/>
      <c r="S4" s="37"/>
      <c r="T4" s="37"/>
      <c r="U4" s="37"/>
      <c r="V4" s="37"/>
      <c r="W4" s="37"/>
      <c r="X4" s="37"/>
      <c r="Y4" s="37"/>
      <c r="Z4" s="37"/>
      <c r="AA4" s="37"/>
      <c r="AB4" s="37"/>
      <c r="AC4" s="37"/>
      <c r="AD4" s="37"/>
    </row>
    <row r="5" spans="1:30" x14ac:dyDescent="0.25">
      <c r="A5" s="38"/>
      <c r="B5" s="38"/>
      <c r="C5" s="38"/>
      <c r="D5" s="38"/>
      <c r="E5" s="73"/>
      <c r="F5" s="38"/>
      <c r="G5" s="38"/>
      <c r="H5" s="249"/>
      <c r="I5" s="38"/>
      <c r="J5" s="38"/>
      <c r="K5" s="48"/>
      <c r="L5" s="49"/>
      <c r="M5" s="37"/>
      <c r="N5" s="37"/>
      <c r="O5" s="37"/>
      <c r="P5" s="37"/>
      <c r="Q5" s="55"/>
      <c r="R5" s="37"/>
      <c r="S5" s="38" t="s">
        <v>138</v>
      </c>
      <c r="T5" s="38" t="s">
        <v>137</v>
      </c>
      <c r="U5" s="38" t="s">
        <v>137</v>
      </c>
      <c r="V5" s="38" t="s">
        <v>137</v>
      </c>
      <c r="W5" s="37"/>
      <c r="X5" s="37"/>
      <c r="Y5" s="37"/>
      <c r="Z5" s="37"/>
      <c r="AA5" s="37"/>
      <c r="AB5" s="37"/>
      <c r="AC5" s="37"/>
      <c r="AD5" s="37"/>
    </row>
    <row r="6" spans="1:30" ht="60" x14ac:dyDescent="0.25">
      <c r="A6" s="46" t="s">
        <v>136</v>
      </c>
      <c r="B6" s="46" t="s">
        <v>135</v>
      </c>
      <c r="C6" s="46" t="s">
        <v>134</v>
      </c>
      <c r="D6" s="46" t="s">
        <v>1</v>
      </c>
      <c r="E6" s="74" t="s">
        <v>353</v>
      </c>
      <c r="F6" s="46" t="s">
        <v>133</v>
      </c>
      <c r="G6" s="46" t="s">
        <v>244</v>
      </c>
      <c r="H6" s="250" t="s">
        <v>132</v>
      </c>
      <c r="I6" s="46" t="s">
        <v>245</v>
      </c>
      <c r="J6" s="46" t="s">
        <v>131</v>
      </c>
      <c r="K6" s="50" t="s">
        <v>350</v>
      </c>
      <c r="L6" s="50" t="s">
        <v>109</v>
      </c>
      <c r="M6" s="34" t="s">
        <v>130</v>
      </c>
      <c r="N6" s="34" t="s">
        <v>129</v>
      </c>
      <c r="O6" s="34" t="s">
        <v>128</v>
      </c>
      <c r="P6" s="34" t="s">
        <v>127</v>
      </c>
      <c r="Q6" s="56" t="s">
        <v>126</v>
      </c>
      <c r="R6" s="34" t="s">
        <v>125</v>
      </c>
      <c r="S6" s="36" t="s">
        <v>124</v>
      </c>
      <c r="T6" s="36" t="s">
        <v>123</v>
      </c>
      <c r="U6" s="36" t="s">
        <v>122</v>
      </c>
      <c r="V6" s="36" t="s">
        <v>121</v>
      </c>
      <c r="W6" s="35" t="s">
        <v>120</v>
      </c>
      <c r="X6" s="34" t="s">
        <v>119</v>
      </c>
      <c r="Y6" s="34" t="s">
        <v>118</v>
      </c>
      <c r="Z6" s="34" t="s">
        <v>117</v>
      </c>
      <c r="AA6" s="34" t="s">
        <v>116</v>
      </c>
      <c r="AB6" s="34" t="s">
        <v>115</v>
      </c>
      <c r="AC6" s="34" t="s">
        <v>114</v>
      </c>
      <c r="AD6" s="34" t="s">
        <v>113</v>
      </c>
    </row>
    <row r="7" spans="1:30" s="179" customFormat="1" ht="80.099999999999994" customHeight="1" x14ac:dyDescent="0.2">
      <c r="A7" s="33" t="s">
        <v>232</v>
      </c>
      <c r="B7" s="99" t="s">
        <v>75</v>
      </c>
      <c r="C7" s="33" t="s">
        <v>233</v>
      </c>
      <c r="D7" s="100" t="s">
        <v>191</v>
      </c>
      <c r="E7" s="100" t="s">
        <v>243</v>
      </c>
      <c r="F7" s="99" t="s">
        <v>196</v>
      </c>
      <c r="G7" s="65">
        <v>6000000</v>
      </c>
      <c r="H7" s="53" t="s">
        <v>236</v>
      </c>
      <c r="I7" s="65">
        <v>6000000</v>
      </c>
      <c r="J7" s="101" t="s">
        <v>430</v>
      </c>
      <c r="K7" s="99">
        <v>3</v>
      </c>
      <c r="L7" s="99" t="s">
        <v>246</v>
      </c>
      <c r="M7" s="99">
        <v>0</v>
      </c>
      <c r="N7" s="99">
        <v>1</v>
      </c>
      <c r="O7" s="99">
        <v>1</v>
      </c>
      <c r="P7" s="99">
        <v>1</v>
      </c>
      <c r="Q7" s="100" t="s">
        <v>13</v>
      </c>
      <c r="R7" s="100" t="s">
        <v>16</v>
      </c>
      <c r="S7" s="33" t="s">
        <v>219</v>
      </c>
      <c r="T7" s="58" t="s">
        <v>221</v>
      </c>
      <c r="U7" s="58" t="s">
        <v>107</v>
      </c>
      <c r="V7" s="58" t="s">
        <v>351</v>
      </c>
      <c r="W7" s="60" t="s">
        <v>391</v>
      </c>
      <c r="X7" s="100" t="s">
        <v>37</v>
      </c>
      <c r="Y7" s="100" t="s">
        <v>38</v>
      </c>
      <c r="Z7" s="60" t="s">
        <v>391</v>
      </c>
      <c r="AA7" s="65">
        <v>6000000</v>
      </c>
      <c r="AB7" s="241" t="s">
        <v>240</v>
      </c>
      <c r="AC7" s="178" t="s">
        <v>247</v>
      </c>
      <c r="AD7" s="178" t="s">
        <v>248</v>
      </c>
    </row>
    <row r="8" spans="1:30" s="179" customFormat="1" ht="80.099999999999994" customHeight="1" x14ac:dyDescent="0.2">
      <c r="A8" s="33" t="s">
        <v>232</v>
      </c>
      <c r="B8" s="99" t="s">
        <v>75</v>
      </c>
      <c r="C8" s="33" t="s">
        <v>233</v>
      </c>
      <c r="D8" s="100" t="s">
        <v>191</v>
      </c>
      <c r="E8" s="100" t="s">
        <v>243</v>
      </c>
      <c r="F8" s="102" t="s">
        <v>196</v>
      </c>
      <c r="G8" s="65">
        <v>31000000</v>
      </c>
      <c r="H8" s="53" t="s">
        <v>236</v>
      </c>
      <c r="I8" s="65">
        <v>31000000</v>
      </c>
      <c r="J8" s="101" t="s">
        <v>431</v>
      </c>
      <c r="K8" s="99">
        <v>100</v>
      </c>
      <c r="L8" s="99" t="s">
        <v>108</v>
      </c>
      <c r="M8" s="99"/>
      <c r="N8" s="180">
        <v>0.33300000000000002</v>
      </c>
      <c r="O8" s="180">
        <v>0.33300000000000002</v>
      </c>
      <c r="P8" s="180">
        <v>0.33300000000000002</v>
      </c>
      <c r="Q8" s="100" t="s">
        <v>13</v>
      </c>
      <c r="R8" s="100" t="s">
        <v>16</v>
      </c>
      <c r="S8" s="33" t="s">
        <v>219</v>
      </c>
      <c r="T8" s="58" t="s">
        <v>221</v>
      </c>
      <c r="U8" s="58" t="s">
        <v>107</v>
      </c>
      <c r="V8" s="58" t="s">
        <v>351</v>
      </c>
      <c r="W8" s="60" t="s">
        <v>391</v>
      </c>
      <c r="X8" s="100" t="s">
        <v>37</v>
      </c>
      <c r="Y8" s="100" t="s">
        <v>38</v>
      </c>
      <c r="Z8" s="60" t="s">
        <v>391</v>
      </c>
      <c r="AA8" s="65">
        <v>31000000</v>
      </c>
      <c r="AB8" s="241" t="s">
        <v>240</v>
      </c>
      <c r="AC8" s="178" t="s">
        <v>247</v>
      </c>
      <c r="AD8" s="178" t="s">
        <v>248</v>
      </c>
    </row>
    <row r="9" spans="1:30" s="179" customFormat="1" ht="80.099999999999994" customHeight="1" x14ac:dyDescent="0.2">
      <c r="A9" s="33" t="s">
        <v>232</v>
      </c>
      <c r="B9" s="99" t="s">
        <v>75</v>
      </c>
      <c r="C9" s="33" t="s">
        <v>233</v>
      </c>
      <c r="D9" s="103" t="s">
        <v>191</v>
      </c>
      <c r="E9" s="181" t="s">
        <v>243</v>
      </c>
      <c r="F9" s="102" t="s">
        <v>196</v>
      </c>
      <c r="G9" s="65">
        <v>6000000</v>
      </c>
      <c r="H9" s="53" t="s">
        <v>236</v>
      </c>
      <c r="I9" s="65">
        <v>6000000</v>
      </c>
      <c r="J9" s="104" t="s">
        <v>200</v>
      </c>
      <c r="K9" s="182">
        <v>3</v>
      </c>
      <c r="L9" s="99" t="s">
        <v>246</v>
      </c>
      <c r="M9" s="183"/>
      <c r="N9" s="183">
        <v>1</v>
      </c>
      <c r="O9" s="183">
        <v>1</v>
      </c>
      <c r="P9" s="183">
        <v>1</v>
      </c>
      <c r="Q9" s="100" t="s">
        <v>15</v>
      </c>
      <c r="R9" s="140" t="s">
        <v>20</v>
      </c>
      <c r="S9" s="33"/>
      <c r="T9" s="58"/>
      <c r="U9" s="58"/>
      <c r="V9" s="58"/>
      <c r="W9" s="60" t="s">
        <v>391</v>
      </c>
      <c r="X9" s="100" t="s">
        <v>37</v>
      </c>
      <c r="Y9" s="100" t="s">
        <v>38</v>
      </c>
      <c r="Z9" s="60" t="s">
        <v>391</v>
      </c>
      <c r="AA9" s="65">
        <v>6000000</v>
      </c>
      <c r="AB9" s="241" t="s">
        <v>240</v>
      </c>
      <c r="AC9" s="178" t="s">
        <v>247</v>
      </c>
      <c r="AD9" s="178" t="s">
        <v>248</v>
      </c>
    </row>
    <row r="10" spans="1:30" s="179" customFormat="1" ht="80.099999999999994" customHeight="1" x14ac:dyDescent="0.2">
      <c r="A10" s="33" t="s">
        <v>232</v>
      </c>
      <c r="B10" s="103" t="s">
        <v>75</v>
      </c>
      <c r="C10" s="33" t="s">
        <v>233</v>
      </c>
      <c r="D10" s="103" t="s">
        <v>191</v>
      </c>
      <c r="E10" s="181" t="s">
        <v>243</v>
      </c>
      <c r="F10" s="105" t="s">
        <v>196</v>
      </c>
      <c r="G10" s="65">
        <v>2000000</v>
      </c>
      <c r="H10" s="53" t="s">
        <v>236</v>
      </c>
      <c r="I10" s="65">
        <v>2000000</v>
      </c>
      <c r="J10" s="101" t="s">
        <v>258</v>
      </c>
      <c r="K10" s="145">
        <v>2</v>
      </c>
      <c r="L10" s="145" t="s">
        <v>246</v>
      </c>
      <c r="M10" s="183"/>
      <c r="N10" s="103">
        <v>1</v>
      </c>
      <c r="O10" s="103"/>
      <c r="P10" s="103">
        <v>1</v>
      </c>
      <c r="Q10" s="103" t="s">
        <v>15</v>
      </c>
      <c r="R10" s="143" t="s">
        <v>20</v>
      </c>
      <c r="S10" s="33"/>
      <c r="T10" s="58"/>
      <c r="U10" s="58"/>
      <c r="V10" s="58"/>
      <c r="W10" s="60" t="s">
        <v>391</v>
      </c>
      <c r="X10" s="100" t="s">
        <v>37</v>
      </c>
      <c r="Y10" s="100" t="s">
        <v>38</v>
      </c>
      <c r="Z10" s="60" t="s">
        <v>391</v>
      </c>
      <c r="AA10" s="65">
        <v>2000000</v>
      </c>
      <c r="AB10" s="241" t="s">
        <v>240</v>
      </c>
      <c r="AC10" s="178" t="s">
        <v>247</v>
      </c>
      <c r="AD10" s="178" t="s">
        <v>248</v>
      </c>
    </row>
    <row r="11" spans="1:30" s="179" customFormat="1" ht="80.099999999999994" customHeight="1" x14ac:dyDescent="0.2">
      <c r="A11" s="33" t="s">
        <v>232</v>
      </c>
      <c r="B11" s="103" t="s">
        <v>75</v>
      </c>
      <c r="C11" s="33" t="s">
        <v>233</v>
      </c>
      <c r="D11" s="103" t="s">
        <v>191</v>
      </c>
      <c r="E11" s="181" t="s">
        <v>243</v>
      </c>
      <c r="F11" s="99" t="s">
        <v>196</v>
      </c>
      <c r="G11" s="65">
        <v>3000000</v>
      </c>
      <c r="H11" s="53" t="s">
        <v>236</v>
      </c>
      <c r="I11" s="65">
        <v>3000000</v>
      </c>
      <c r="J11" s="101" t="s">
        <v>489</v>
      </c>
      <c r="K11" s="184">
        <v>9</v>
      </c>
      <c r="L11" s="145" t="s">
        <v>246</v>
      </c>
      <c r="M11" s="183">
        <v>0</v>
      </c>
      <c r="N11" s="185">
        <v>3</v>
      </c>
      <c r="O11" s="185">
        <v>3</v>
      </c>
      <c r="P11" s="185">
        <v>3</v>
      </c>
      <c r="Q11" s="103" t="s">
        <v>15</v>
      </c>
      <c r="R11" s="143" t="s">
        <v>20</v>
      </c>
      <c r="S11" s="33"/>
      <c r="T11" s="58"/>
      <c r="U11" s="58"/>
      <c r="V11" s="58"/>
      <c r="W11" s="60" t="s">
        <v>391</v>
      </c>
      <c r="X11" s="100" t="s">
        <v>37</v>
      </c>
      <c r="Y11" s="100" t="s">
        <v>38</v>
      </c>
      <c r="Z11" s="60" t="s">
        <v>391</v>
      </c>
      <c r="AA11" s="65">
        <v>3000000</v>
      </c>
      <c r="AB11" s="241" t="s">
        <v>240</v>
      </c>
      <c r="AC11" s="178" t="s">
        <v>247</v>
      </c>
      <c r="AD11" s="178" t="s">
        <v>248</v>
      </c>
    </row>
    <row r="12" spans="1:30" s="179" customFormat="1" ht="80.099999999999994" customHeight="1" x14ac:dyDescent="0.2">
      <c r="A12" s="33" t="s">
        <v>232</v>
      </c>
      <c r="B12" s="103" t="s">
        <v>75</v>
      </c>
      <c r="C12" s="33" t="s">
        <v>233</v>
      </c>
      <c r="D12" s="103" t="s">
        <v>191</v>
      </c>
      <c r="E12" s="181" t="s">
        <v>243</v>
      </c>
      <c r="F12" s="106" t="s">
        <v>196</v>
      </c>
      <c r="G12" s="65">
        <v>10000000</v>
      </c>
      <c r="H12" s="53" t="s">
        <v>236</v>
      </c>
      <c r="I12" s="65">
        <v>10000000</v>
      </c>
      <c r="J12" s="101" t="s">
        <v>429</v>
      </c>
      <c r="K12" s="145">
        <v>2</v>
      </c>
      <c r="L12" s="145" t="s">
        <v>246</v>
      </c>
      <c r="M12" s="99">
        <v>0</v>
      </c>
      <c r="N12" s="99">
        <v>2</v>
      </c>
      <c r="O12" s="99">
        <v>0</v>
      </c>
      <c r="P12" s="99">
        <v>0</v>
      </c>
      <c r="Q12" s="99" t="s">
        <v>15</v>
      </c>
      <c r="R12" s="143" t="s">
        <v>20</v>
      </c>
      <c r="S12" s="33"/>
      <c r="T12" s="58"/>
      <c r="U12" s="58"/>
      <c r="V12" s="58"/>
      <c r="W12" s="60" t="s">
        <v>391</v>
      </c>
      <c r="X12" s="100" t="s">
        <v>37</v>
      </c>
      <c r="Y12" s="100" t="s">
        <v>38</v>
      </c>
      <c r="Z12" s="60" t="s">
        <v>391</v>
      </c>
      <c r="AA12" s="65">
        <v>10000000</v>
      </c>
      <c r="AB12" s="241" t="s">
        <v>240</v>
      </c>
      <c r="AC12" s="178" t="s">
        <v>247</v>
      </c>
      <c r="AD12" s="178" t="s">
        <v>248</v>
      </c>
    </row>
    <row r="13" spans="1:30" s="179" customFormat="1" ht="80.099999999999994" customHeight="1" x14ac:dyDescent="0.2">
      <c r="A13" s="62" t="s">
        <v>249</v>
      </c>
      <c r="B13" s="107" t="s">
        <v>85</v>
      </c>
      <c r="C13" s="62" t="s">
        <v>250</v>
      </c>
      <c r="D13" s="108" t="s">
        <v>193</v>
      </c>
      <c r="E13" s="186" t="s">
        <v>352</v>
      </c>
      <c r="F13" s="105" t="s">
        <v>251</v>
      </c>
      <c r="G13" s="65">
        <v>5000000</v>
      </c>
      <c r="H13" s="53" t="s">
        <v>236</v>
      </c>
      <c r="I13" s="65">
        <v>5000000</v>
      </c>
      <c r="J13" s="109" t="s">
        <v>447</v>
      </c>
      <c r="K13" s="145">
        <v>10</v>
      </c>
      <c r="L13" s="145" t="s">
        <v>246</v>
      </c>
      <c r="M13" s="103">
        <v>1</v>
      </c>
      <c r="N13" s="103">
        <v>3</v>
      </c>
      <c r="O13" s="103">
        <v>3</v>
      </c>
      <c r="P13" s="103">
        <v>3</v>
      </c>
      <c r="Q13" s="101" t="s">
        <v>292</v>
      </c>
      <c r="R13" s="187" t="s">
        <v>16</v>
      </c>
      <c r="S13" s="33" t="s">
        <v>219</v>
      </c>
      <c r="T13" s="58" t="s">
        <v>221</v>
      </c>
      <c r="U13" s="58" t="s">
        <v>223</v>
      </c>
      <c r="V13" s="58" t="s">
        <v>351</v>
      </c>
      <c r="W13" s="65" t="s">
        <v>383</v>
      </c>
      <c r="X13" s="188" t="s">
        <v>37</v>
      </c>
      <c r="Y13" s="188" t="s">
        <v>38</v>
      </c>
      <c r="Z13" s="65" t="s">
        <v>383</v>
      </c>
      <c r="AA13" s="69">
        <v>5000000</v>
      </c>
      <c r="AB13" s="241" t="s">
        <v>240</v>
      </c>
      <c r="AC13" s="241" t="s">
        <v>354</v>
      </c>
      <c r="AD13" s="241" t="s">
        <v>248</v>
      </c>
    </row>
    <row r="14" spans="1:30" s="179" customFormat="1" ht="80.099999999999994" customHeight="1" x14ac:dyDescent="0.2">
      <c r="A14" s="33" t="s">
        <v>249</v>
      </c>
      <c r="B14" s="110" t="s">
        <v>85</v>
      </c>
      <c r="C14" s="33" t="s">
        <v>250</v>
      </c>
      <c r="D14" s="103" t="s">
        <v>193</v>
      </c>
      <c r="E14" s="186" t="s">
        <v>352</v>
      </c>
      <c r="F14" s="105" t="s">
        <v>251</v>
      </c>
      <c r="G14" s="65">
        <v>1500000</v>
      </c>
      <c r="H14" s="53" t="s">
        <v>236</v>
      </c>
      <c r="I14" s="65">
        <v>1500000</v>
      </c>
      <c r="J14" s="109" t="s">
        <v>448</v>
      </c>
      <c r="K14" s="145">
        <v>3</v>
      </c>
      <c r="L14" s="145" t="s">
        <v>246</v>
      </c>
      <c r="M14" s="145"/>
      <c r="N14" s="145">
        <v>1</v>
      </c>
      <c r="O14" s="145">
        <v>1</v>
      </c>
      <c r="P14" s="145">
        <v>1</v>
      </c>
      <c r="Q14" s="99" t="s">
        <v>292</v>
      </c>
      <c r="R14" s="145" t="s">
        <v>16</v>
      </c>
      <c r="S14" s="33" t="s">
        <v>219</v>
      </c>
      <c r="T14" s="58" t="s">
        <v>221</v>
      </c>
      <c r="U14" s="58" t="s">
        <v>223</v>
      </c>
      <c r="V14" s="58" t="s">
        <v>351</v>
      </c>
      <c r="W14" s="65" t="s">
        <v>383</v>
      </c>
      <c r="X14" s="188" t="s">
        <v>37</v>
      </c>
      <c r="Y14" s="100" t="s">
        <v>38</v>
      </c>
      <c r="Z14" s="65" t="s">
        <v>383</v>
      </c>
      <c r="AA14" s="69">
        <v>1500000</v>
      </c>
      <c r="AB14" s="241" t="s">
        <v>240</v>
      </c>
      <c r="AC14" s="241" t="s">
        <v>354</v>
      </c>
      <c r="AD14" s="241" t="s">
        <v>248</v>
      </c>
    </row>
    <row r="15" spans="1:30" s="179" customFormat="1" ht="80.099999999999994" customHeight="1" x14ac:dyDescent="0.2">
      <c r="A15" s="58" t="s">
        <v>249</v>
      </c>
      <c r="B15" s="110" t="s">
        <v>85</v>
      </c>
      <c r="C15" s="58" t="s">
        <v>250</v>
      </c>
      <c r="D15" s="103" t="s">
        <v>193</v>
      </c>
      <c r="E15" s="186" t="s">
        <v>352</v>
      </c>
      <c r="F15" s="111" t="s">
        <v>251</v>
      </c>
      <c r="G15" s="63">
        <v>2000000</v>
      </c>
      <c r="H15" s="53" t="s">
        <v>236</v>
      </c>
      <c r="I15" s="63">
        <v>2000000</v>
      </c>
      <c r="J15" s="112" t="s">
        <v>449</v>
      </c>
      <c r="K15" s="145">
        <v>4</v>
      </c>
      <c r="L15" s="99" t="s">
        <v>246</v>
      </c>
      <c r="M15" s="185">
        <v>1</v>
      </c>
      <c r="N15" s="185">
        <v>1</v>
      </c>
      <c r="O15" s="185">
        <v>1</v>
      </c>
      <c r="P15" s="185">
        <v>1</v>
      </c>
      <c r="Q15" s="99" t="s">
        <v>292</v>
      </c>
      <c r="R15" s="145" t="s">
        <v>16</v>
      </c>
      <c r="S15" s="33" t="s">
        <v>219</v>
      </c>
      <c r="T15" s="58" t="s">
        <v>221</v>
      </c>
      <c r="U15" s="58" t="s">
        <v>223</v>
      </c>
      <c r="V15" s="58" t="s">
        <v>351</v>
      </c>
      <c r="W15" s="65" t="s">
        <v>383</v>
      </c>
      <c r="X15" s="188" t="s">
        <v>37</v>
      </c>
      <c r="Y15" s="188" t="s">
        <v>38</v>
      </c>
      <c r="Z15" s="65" t="s">
        <v>383</v>
      </c>
      <c r="AA15" s="70">
        <v>2000000</v>
      </c>
      <c r="AB15" s="241" t="s">
        <v>240</v>
      </c>
      <c r="AC15" s="241" t="s">
        <v>354</v>
      </c>
      <c r="AD15" s="241" t="s">
        <v>248</v>
      </c>
    </row>
    <row r="16" spans="1:30" s="179" customFormat="1" ht="80.099999999999994" customHeight="1" x14ac:dyDescent="0.2">
      <c r="A16" s="58" t="s">
        <v>249</v>
      </c>
      <c r="B16" s="110" t="s">
        <v>85</v>
      </c>
      <c r="C16" s="58" t="s">
        <v>250</v>
      </c>
      <c r="D16" s="103" t="s">
        <v>193</v>
      </c>
      <c r="E16" s="186" t="s">
        <v>352</v>
      </c>
      <c r="F16" s="111" t="s">
        <v>251</v>
      </c>
      <c r="G16" s="63">
        <v>8500000</v>
      </c>
      <c r="H16" s="53" t="s">
        <v>236</v>
      </c>
      <c r="I16" s="63">
        <v>8500000</v>
      </c>
      <c r="J16" s="109" t="s">
        <v>450</v>
      </c>
      <c r="K16" s="145">
        <v>17</v>
      </c>
      <c r="L16" s="99" t="s">
        <v>246</v>
      </c>
      <c r="M16" s="145">
        <v>2</v>
      </c>
      <c r="N16" s="145">
        <v>5</v>
      </c>
      <c r="O16" s="145">
        <v>5</v>
      </c>
      <c r="P16" s="145">
        <v>5</v>
      </c>
      <c r="Q16" s="99" t="s">
        <v>292</v>
      </c>
      <c r="R16" s="145" t="s">
        <v>16</v>
      </c>
      <c r="S16" s="33" t="s">
        <v>219</v>
      </c>
      <c r="T16" s="58" t="s">
        <v>221</v>
      </c>
      <c r="U16" s="58" t="s">
        <v>223</v>
      </c>
      <c r="V16" s="58" t="s">
        <v>351</v>
      </c>
      <c r="W16" s="65" t="s">
        <v>383</v>
      </c>
      <c r="X16" s="188" t="s">
        <v>37</v>
      </c>
      <c r="Y16" s="188" t="s">
        <v>38</v>
      </c>
      <c r="Z16" s="65" t="s">
        <v>383</v>
      </c>
      <c r="AA16" s="70">
        <v>8500000</v>
      </c>
      <c r="AB16" s="241" t="s">
        <v>240</v>
      </c>
      <c r="AC16" s="241" t="s">
        <v>354</v>
      </c>
      <c r="AD16" s="241" t="s">
        <v>248</v>
      </c>
    </row>
    <row r="17" spans="1:30" s="179" customFormat="1" ht="80.099999999999994" customHeight="1" x14ac:dyDescent="0.2">
      <c r="A17" s="58" t="s">
        <v>249</v>
      </c>
      <c r="B17" s="110" t="s">
        <v>85</v>
      </c>
      <c r="C17" s="58" t="s">
        <v>250</v>
      </c>
      <c r="D17" s="103" t="s">
        <v>193</v>
      </c>
      <c r="E17" s="186" t="s">
        <v>352</v>
      </c>
      <c r="F17" s="111" t="s">
        <v>251</v>
      </c>
      <c r="G17" s="63">
        <v>2000000</v>
      </c>
      <c r="H17" s="53" t="s">
        <v>236</v>
      </c>
      <c r="I17" s="63">
        <v>2000000</v>
      </c>
      <c r="J17" s="109" t="s">
        <v>451</v>
      </c>
      <c r="K17" s="145">
        <v>10</v>
      </c>
      <c r="L17" s="99" t="s">
        <v>246</v>
      </c>
      <c r="M17" s="189">
        <v>1</v>
      </c>
      <c r="N17" s="185">
        <v>3</v>
      </c>
      <c r="O17" s="185">
        <v>3</v>
      </c>
      <c r="P17" s="190">
        <v>3</v>
      </c>
      <c r="Q17" s="99" t="s">
        <v>292</v>
      </c>
      <c r="R17" s="145" t="s">
        <v>16</v>
      </c>
      <c r="S17" s="33" t="s">
        <v>219</v>
      </c>
      <c r="T17" s="58" t="s">
        <v>221</v>
      </c>
      <c r="U17" s="58" t="s">
        <v>223</v>
      </c>
      <c r="V17" s="58" t="s">
        <v>351</v>
      </c>
      <c r="W17" s="65" t="s">
        <v>383</v>
      </c>
      <c r="X17" s="188" t="s">
        <v>37</v>
      </c>
      <c r="Y17" s="100" t="s">
        <v>38</v>
      </c>
      <c r="Z17" s="65" t="s">
        <v>383</v>
      </c>
      <c r="AA17" s="70">
        <v>2000000</v>
      </c>
      <c r="AB17" s="241" t="s">
        <v>240</v>
      </c>
      <c r="AC17" s="241" t="s">
        <v>354</v>
      </c>
      <c r="AD17" s="241" t="s">
        <v>248</v>
      </c>
    </row>
    <row r="18" spans="1:30" s="179" customFormat="1" ht="80.099999999999994" customHeight="1" x14ac:dyDescent="0.2">
      <c r="A18" s="58" t="s">
        <v>249</v>
      </c>
      <c r="B18" s="110" t="s">
        <v>85</v>
      </c>
      <c r="C18" s="58" t="s">
        <v>250</v>
      </c>
      <c r="D18" s="103" t="s">
        <v>193</v>
      </c>
      <c r="E18" s="186" t="s">
        <v>352</v>
      </c>
      <c r="F18" s="111" t="s">
        <v>251</v>
      </c>
      <c r="G18" s="63">
        <v>5000000</v>
      </c>
      <c r="H18" s="53" t="s">
        <v>236</v>
      </c>
      <c r="I18" s="63">
        <v>5000000</v>
      </c>
      <c r="J18" s="113" t="s">
        <v>452</v>
      </c>
      <c r="K18" s="145">
        <v>10</v>
      </c>
      <c r="L18" s="99" t="s">
        <v>246</v>
      </c>
      <c r="M18" s="189">
        <v>1</v>
      </c>
      <c r="N18" s="185">
        <v>3</v>
      </c>
      <c r="O18" s="185">
        <v>3</v>
      </c>
      <c r="P18" s="190">
        <v>3</v>
      </c>
      <c r="Q18" s="99" t="s">
        <v>292</v>
      </c>
      <c r="R18" s="145" t="s">
        <v>16</v>
      </c>
      <c r="S18" s="33" t="s">
        <v>219</v>
      </c>
      <c r="T18" s="58" t="s">
        <v>221</v>
      </c>
      <c r="U18" s="58" t="s">
        <v>223</v>
      </c>
      <c r="V18" s="58" t="s">
        <v>351</v>
      </c>
      <c r="W18" s="65" t="s">
        <v>383</v>
      </c>
      <c r="X18" s="188" t="s">
        <v>37</v>
      </c>
      <c r="Y18" s="100" t="s">
        <v>38</v>
      </c>
      <c r="Z18" s="65" t="s">
        <v>383</v>
      </c>
      <c r="AA18" s="70">
        <v>5000000</v>
      </c>
      <c r="AB18" s="241" t="s">
        <v>240</v>
      </c>
      <c r="AC18" s="241" t="s">
        <v>354</v>
      </c>
      <c r="AD18" s="241" t="s">
        <v>248</v>
      </c>
    </row>
    <row r="19" spans="1:30" s="179" customFormat="1" ht="80.099999999999994" customHeight="1" x14ac:dyDescent="0.2">
      <c r="A19" s="58" t="s">
        <v>253</v>
      </c>
      <c r="B19" s="110" t="s">
        <v>254</v>
      </c>
      <c r="C19" s="58" t="s">
        <v>255</v>
      </c>
      <c r="D19" s="103" t="s">
        <v>234</v>
      </c>
      <c r="E19" s="99" t="s">
        <v>234</v>
      </c>
      <c r="F19" s="111" t="s">
        <v>195</v>
      </c>
      <c r="G19" s="63">
        <v>4800000</v>
      </c>
      <c r="H19" s="53" t="s">
        <v>236</v>
      </c>
      <c r="I19" s="63">
        <v>4800000</v>
      </c>
      <c r="J19" s="101" t="s">
        <v>453</v>
      </c>
      <c r="K19" s="145">
        <v>12</v>
      </c>
      <c r="L19" s="99" t="s">
        <v>252</v>
      </c>
      <c r="M19" s="185">
        <v>2</v>
      </c>
      <c r="N19" s="185">
        <v>4</v>
      </c>
      <c r="O19" s="185">
        <v>4</v>
      </c>
      <c r="P19" s="185">
        <v>2</v>
      </c>
      <c r="Q19" s="99" t="s">
        <v>292</v>
      </c>
      <c r="R19" s="115" t="s">
        <v>16</v>
      </c>
      <c r="S19" s="111" t="s">
        <v>219</v>
      </c>
      <c r="T19" s="67" t="s">
        <v>221</v>
      </c>
      <c r="U19" s="67" t="s">
        <v>401</v>
      </c>
      <c r="V19" s="67" t="s">
        <v>351</v>
      </c>
      <c r="W19" s="185" t="s">
        <v>393</v>
      </c>
      <c r="X19" s="100" t="s">
        <v>37</v>
      </c>
      <c r="Y19" s="100" t="s">
        <v>38</v>
      </c>
      <c r="Z19" s="185" t="s">
        <v>393</v>
      </c>
      <c r="AA19" s="63">
        <v>4800000</v>
      </c>
      <c r="AB19" s="191" t="s">
        <v>240</v>
      </c>
      <c r="AC19" s="191" t="s">
        <v>241</v>
      </c>
      <c r="AD19" s="60" t="s">
        <v>248</v>
      </c>
    </row>
    <row r="20" spans="1:30" s="179" customFormat="1" ht="80.099999999999994" customHeight="1" x14ac:dyDescent="0.2">
      <c r="A20" s="58" t="s">
        <v>253</v>
      </c>
      <c r="B20" s="110" t="s">
        <v>254</v>
      </c>
      <c r="C20" s="58" t="s">
        <v>255</v>
      </c>
      <c r="D20" s="103" t="s">
        <v>234</v>
      </c>
      <c r="E20" s="99" t="s">
        <v>234</v>
      </c>
      <c r="F20" s="111" t="s">
        <v>195</v>
      </c>
      <c r="G20" s="63">
        <v>4000000</v>
      </c>
      <c r="H20" s="53" t="s">
        <v>236</v>
      </c>
      <c r="I20" s="63">
        <v>4000000</v>
      </c>
      <c r="J20" s="104" t="s">
        <v>454</v>
      </c>
      <c r="K20" s="145">
        <v>10</v>
      </c>
      <c r="L20" s="99" t="s">
        <v>252</v>
      </c>
      <c r="M20" s="192">
        <v>1</v>
      </c>
      <c r="N20" s="193">
        <v>3</v>
      </c>
      <c r="O20" s="193">
        <v>3</v>
      </c>
      <c r="P20" s="193">
        <v>3</v>
      </c>
      <c r="Q20" s="99" t="s">
        <v>292</v>
      </c>
      <c r="R20" s="115" t="s">
        <v>16</v>
      </c>
      <c r="S20" s="111" t="s">
        <v>219</v>
      </c>
      <c r="T20" s="67" t="s">
        <v>221</v>
      </c>
      <c r="U20" s="67" t="s">
        <v>402</v>
      </c>
      <c r="V20" s="67" t="s">
        <v>222</v>
      </c>
      <c r="W20" s="185" t="s">
        <v>393</v>
      </c>
      <c r="X20" s="100" t="s">
        <v>37</v>
      </c>
      <c r="Y20" s="100" t="s">
        <v>38</v>
      </c>
      <c r="Z20" s="185" t="s">
        <v>393</v>
      </c>
      <c r="AA20" s="63">
        <v>4000000</v>
      </c>
      <c r="AB20" s="191" t="s">
        <v>240</v>
      </c>
      <c r="AC20" s="191" t="s">
        <v>241</v>
      </c>
      <c r="AD20" s="60" t="s">
        <v>248</v>
      </c>
    </row>
    <row r="21" spans="1:30" s="179" customFormat="1" ht="80.099999999999994" customHeight="1" x14ac:dyDescent="0.2">
      <c r="A21" s="58" t="s">
        <v>253</v>
      </c>
      <c r="B21" s="110" t="s">
        <v>254</v>
      </c>
      <c r="C21" s="58" t="s">
        <v>255</v>
      </c>
      <c r="D21" s="103" t="s">
        <v>234</v>
      </c>
      <c r="E21" s="99" t="s">
        <v>234</v>
      </c>
      <c r="F21" s="111" t="s">
        <v>195</v>
      </c>
      <c r="G21" s="63">
        <v>16200000</v>
      </c>
      <c r="H21" s="53" t="s">
        <v>236</v>
      </c>
      <c r="I21" s="63">
        <v>16200000</v>
      </c>
      <c r="J21" s="101" t="s">
        <v>455</v>
      </c>
      <c r="K21" s="145">
        <v>40</v>
      </c>
      <c r="L21" s="99" t="s">
        <v>252</v>
      </c>
      <c r="M21" s="192">
        <v>10</v>
      </c>
      <c r="N21" s="192">
        <v>10</v>
      </c>
      <c r="O21" s="192">
        <v>10</v>
      </c>
      <c r="P21" s="192">
        <v>10</v>
      </c>
      <c r="Q21" s="99" t="s">
        <v>292</v>
      </c>
      <c r="R21" s="115" t="s">
        <v>16</v>
      </c>
      <c r="S21" s="111" t="s">
        <v>219</v>
      </c>
      <c r="T21" s="67" t="s">
        <v>376</v>
      </c>
      <c r="U21" s="67" t="s">
        <v>403</v>
      </c>
      <c r="V21" s="67" t="s">
        <v>404</v>
      </c>
      <c r="W21" s="185" t="s">
        <v>393</v>
      </c>
      <c r="X21" s="100" t="s">
        <v>37</v>
      </c>
      <c r="Y21" s="100" t="s">
        <v>38</v>
      </c>
      <c r="Z21" s="185" t="s">
        <v>393</v>
      </c>
      <c r="AA21" s="63">
        <v>16200000</v>
      </c>
      <c r="AB21" s="191" t="s">
        <v>240</v>
      </c>
      <c r="AC21" s="191" t="s">
        <v>241</v>
      </c>
      <c r="AD21" s="60" t="s">
        <v>248</v>
      </c>
    </row>
    <row r="22" spans="1:30" s="179" customFormat="1" ht="80.099999999999994" customHeight="1" x14ac:dyDescent="0.2">
      <c r="A22" s="58" t="s">
        <v>228</v>
      </c>
      <c r="B22" s="110" t="s">
        <v>72</v>
      </c>
      <c r="C22" s="58" t="s">
        <v>231</v>
      </c>
      <c r="D22" s="103" t="s">
        <v>190</v>
      </c>
      <c r="E22" s="99" t="s">
        <v>190</v>
      </c>
      <c r="F22" s="111" t="s">
        <v>257</v>
      </c>
      <c r="G22" s="63">
        <v>7500000</v>
      </c>
      <c r="H22" s="53" t="s">
        <v>236</v>
      </c>
      <c r="I22" s="63">
        <v>7500000</v>
      </c>
      <c r="J22" s="101" t="s">
        <v>259</v>
      </c>
      <c r="K22" s="145">
        <v>300</v>
      </c>
      <c r="L22" s="99" t="s">
        <v>252</v>
      </c>
      <c r="M22" s="185">
        <v>50</v>
      </c>
      <c r="N22" s="185">
        <v>100</v>
      </c>
      <c r="O22" s="185">
        <v>100</v>
      </c>
      <c r="P22" s="185">
        <v>50</v>
      </c>
      <c r="Q22" s="99" t="s">
        <v>292</v>
      </c>
      <c r="R22" s="145" t="s">
        <v>16</v>
      </c>
      <c r="S22" s="33" t="s">
        <v>219</v>
      </c>
      <c r="T22" s="58" t="s">
        <v>314</v>
      </c>
      <c r="U22" s="58" t="s">
        <v>379</v>
      </c>
      <c r="V22" s="58" t="s">
        <v>380</v>
      </c>
      <c r="W22" s="185" t="s">
        <v>398</v>
      </c>
      <c r="X22" s="100" t="s">
        <v>37</v>
      </c>
      <c r="Y22" s="100" t="s">
        <v>38</v>
      </c>
      <c r="Z22" s="185" t="s">
        <v>398</v>
      </c>
      <c r="AA22" s="70">
        <v>7500000</v>
      </c>
      <c r="AB22" s="177" t="s">
        <v>240</v>
      </c>
      <c r="AC22" s="178" t="s">
        <v>369</v>
      </c>
      <c r="AD22" s="178" t="s">
        <v>248</v>
      </c>
    </row>
    <row r="23" spans="1:30" s="179" customFormat="1" ht="80.099999999999994" customHeight="1" x14ac:dyDescent="0.2">
      <c r="A23" s="58" t="s">
        <v>228</v>
      </c>
      <c r="B23" s="110" t="s">
        <v>72</v>
      </c>
      <c r="C23" s="58" t="s">
        <v>231</v>
      </c>
      <c r="D23" s="103" t="s">
        <v>190</v>
      </c>
      <c r="E23" s="99" t="s">
        <v>190</v>
      </c>
      <c r="F23" s="111" t="s">
        <v>256</v>
      </c>
      <c r="G23" s="63">
        <v>4200000</v>
      </c>
      <c r="H23" s="53" t="s">
        <v>236</v>
      </c>
      <c r="I23" s="63">
        <v>4200000</v>
      </c>
      <c r="J23" s="104" t="s">
        <v>260</v>
      </c>
      <c r="K23" s="145">
        <v>60</v>
      </c>
      <c r="L23" s="99" t="s">
        <v>252</v>
      </c>
      <c r="M23" s="183">
        <v>15</v>
      </c>
      <c r="N23" s="185">
        <v>15</v>
      </c>
      <c r="O23" s="185">
        <v>15</v>
      </c>
      <c r="P23" s="185">
        <v>15</v>
      </c>
      <c r="Q23" s="99" t="s">
        <v>292</v>
      </c>
      <c r="R23" s="145" t="s">
        <v>16</v>
      </c>
      <c r="S23" s="33" t="s">
        <v>219</v>
      </c>
      <c r="T23" s="58" t="s">
        <v>314</v>
      </c>
      <c r="U23" s="58" t="s">
        <v>357</v>
      </c>
      <c r="V23" s="58" t="s">
        <v>377</v>
      </c>
      <c r="W23" s="185" t="s">
        <v>398</v>
      </c>
      <c r="X23" s="100" t="s">
        <v>37</v>
      </c>
      <c r="Y23" s="100" t="s">
        <v>38</v>
      </c>
      <c r="Z23" s="185" t="s">
        <v>398</v>
      </c>
      <c r="AA23" s="70">
        <v>4200000</v>
      </c>
      <c r="AB23" s="177" t="s">
        <v>240</v>
      </c>
      <c r="AC23" s="178" t="s">
        <v>369</v>
      </c>
      <c r="AD23" s="178" t="s">
        <v>248</v>
      </c>
    </row>
    <row r="24" spans="1:30" s="179" customFormat="1" ht="80.099999999999994" customHeight="1" x14ac:dyDescent="0.2">
      <c r="A24" s="58" t="s">
        <v>228</v>
      </c>
      <c r="B24" s="110" t="s">
        <v>72</v>
      </c>
      <c r="C24" s="58" t="s">
        <v>231</v>
      </c>
      <c r="D24" s="103" t="s">
        <v>190</v>
      </c>
      <c r="E24" s="99" t="s">
        <v>190</v>
      </c>
      <c r="F24" s="111" t="s">
        <v>257</v>
      </c>
      <c r="G24" s="63">
        <v>6800000</v>
      </c>
      <c r="H24" s="53" t="s">
        <v>236</v>
      </c>
      <c r="I24" s="63">
        <v>6800000</v>
      </c>
      <c r="J24" s="104" t="s">
        <v>456</v>
      </c>
      <c r="K24" s="145">
        <v>17</v>
      </c>
      <c r="L24" s="99" t="s">
        <v>252</v>
      </c>
      <c r="M24" s="185">
        <v>2</v>
      </c>
      <c r="N24" s="185">
        <v>5</v>
      </c>
      <c r="O24" s="185">
        <v>5</v>
      </c>
      <c r="P24" s="185">
        <v>5</v>
      </c>
      <c r="Q24" s="99" t="s">
        <v>292</v>
      </c>
      <c r="R24" s="145" t="s">
        <v>16</v>
      </c>
      <c r="S24" s="33" t="s">
        <v>219</v>
      </c>
      <c r="T24" s="58" t="s">
        <v>376</v>
      </c>
      <c r="U24" s="58" t="s">
        <v>303</v>
      </c>
      <c r="V24" s="58" t="s">
        <v>355</v>
      </c>
      <c r="W24" s="185" t="s">
        <v>398</v>
      </c>
      <c r="X24" s="100" t="s">
        <v>37</v>
      </c>
      <c r="Y24" s="100" t="s">
        <v>38</v>
      </c>
      <c r="Z24" s="185" t="s">
        <v>398</v>
      </c>
      <c r="AA24" s="70">
        <v>6800000</v>
      </c>
      <c r="AB24" s="177" t="s">
        <v>240</v>
      </c>
      <c r="AC24" s="178" t="s">
        <v>369</v>
      </c>
      <c r="AD24" s="178" t="s">
        <v>248</v>
      </c>
    </row>
    <row r="25" spans="1:30" s="179" customFormat="1" ht="80.099999999999994" customHeight="1" x14ac:dyDescent="0.2">
      <c r="A25" s="58" t="s">
        <v>228</v>
      </c>
      <c r="B25" s="110" t="s">
        <v>72</v>
      </c>
      <c r="C25" s="58" t="s">
        <v>231</v>
      </c>
      <c r="D25" s="103" t="s">
        <v>190</v>
      </c>
      <c r="E25" s="99" t="s">
        <v>190</v>
      </c>
      <c r="F25" s="114" t="s">
        <v>257</v>
      </c>
      <c r="G25" s="63">
        <v>5000000</v>
      </c>
      <c r="H25" s="53" t="s">
        <v>236</v>
      </c>
      <c r="I25" s="63">
        <v>5000000</v>
      </c>
      <c r="J25" s="104" t="s">
        <v>457</v>
      </c>
      <c r="K25" s="145">
        <v>13</v>
      </c>
      <c r="L25" s="99" t="s">
        <v>252</v>
      </c>
      <c r="M25" s="183"/>
      <c r="N25" s="185">
        <v>3</v>
      </c>
      <c r="O25" s="185">
        <v>5</v>
      </c>
      <c r="P25" s="185">
        <v>5</v>
      </c>
      <c r="Q25" s="99" t="s">
        <v>292</v>
      </c>
      <c r="R25" s="145" t="s">
        <v>16</v>
      </c>
      <c r="S25" s="33" t="s">
        <v>219</v>
      </c>
      <c r="T25" s="58" t="s">
        <v>220</v>
      </c>
      <c r="U25" s="58" t="s">
        <v>357</v>
      </c>
      <c r="V25" s="58" t="s">
        <v>222</v>
      </c>
      <c r="W25" s="185" t="s">
        <v>398</v>
      </c>
      <c r="X25" s="100" t="s">
        <v>37</v>
      </c>
      <c r="Y25" s="100" t="s">
        <v>38</v>
      </c>
      <c r="Z25" s="185" t="s">
        <v>398</v>
      </c>
      <c r="AA25" s="70">
        <v>5000000</v>
      </c>
      <c r="AB25" s="177" t="s">
        <v>240</v>
      </c>
      <c r="AC25" s="178" t="s">
        <v>369</v>
      </c>
      <c r="AD25" s="178" t="s">
        <v>248</v>
      </c>
    </row>
    <row r="26" spans="1:30" s="179" customFormat="1" ht="80.099999999999994" customHeight="1" x14ac:dyDescent="0.2">
      <c r="A26" s="58" t="s">
        <v>228</v>
      </c>
      <c r="B26" s="110" t="s">
        <v>72</v>
      </c>
      <c r="C26" s="58" t="s">
        <v>231</v>
      </c>
      <c r="D26" s="103" t="s">
        <v>190</v>
      </c>
      <c r="E26" s="103" t="s">
        <v>190</v>
      </c>
      <c r="F26" s="114" t="s">
        <v>257</v>
      </c>
      <c r="G26" s="63">
        <v>7500000</v>
      </c>
      <c r="H26" s="53" t="s">
        <v>236</v>
      </c>
      <c r="I26" s="63">
        <v>7500000</v>
      </c>
      <c r="J26" s="101" t="s">
        <v>458</v>
      </c>
      <c r="K26" s="99">
        <v>10</v>
      </c>
      <c r="L26" s="99" t="s">
        <v>252</v>
      </c>
      <c r="M26" s="99">
        <v>2</v>
      </c>
      <c r="N26" s="99">
        <v>3</v>
      </c>
      <c r="O26" s="99">
        <v>3</v>
      </c>
      <c r="P26" s="99">
        <v>2</v>
      </c>
      <c r="Q26" s="99" t="s">
        <v>292</v>
      </c>
      <c r="R26" s="145" t="s">
        <v>16</v>
      </c>
      <c r="S26" s="33" t="s">
        <v>219</v>
      </c>
      <c r="T26" s="58" t="s">
        <v>221</v>
      </c>
      <c r="U26" s="58" t="s">
        <v>107</v>
      </c>
      <c r="V26" s="58" t="s">
        <v>222</v>
      </c>
      <c r="W26" s="185"/>
      <c r="X26" s="100" t="s">
        <v>37</v>
      </c>
      <c r="Y26" s="100" t="s">
        <v>38</v>
      </c>
      <c r="Z26" s="185" t="s">
        <v>398</v>
      </c>
      <c r="AA26" s="63">
        <v>7500000</v>
      </c>
      <c r="AB26" s="177" t="s">
        <v>240</v>
      </c>
      <c r="AC26" s="178" t="s">
        <v>369</v>
      </c>
      <c r="AD26" s="178" t="s">
        <v>248</v>
      </c>
    </row>
    <row r="27" spans="1:30" s="179" customFormat="1" ht="80.099999999999994" customHeight="1" x14ac:dyDescent="0.2">
      <c r="A27" s="58" t="s">
        <v>228</v>
      </c>
      <c r="B27" s="110" t="s">
        <v>72</v>
      </c>
      <c r="C27" s="58" t="s">
        <v>231</v>
      </c>
      <c r="D27" s="103" t="s">
        <v>190</v>
      </c>
      <c r="E27" s="99" t="s">
        <v>190</v>
      </c>
      <c r="F27" s="114" t="s">
        <v>257</v>
      </c>
      <c r="G27" s="63">
        <v>2000000</v>
      </c>
      <c r="H27" s="53" t="s">
        <v>236</v>
      </c>
      <c r="I27" s="63">
        <v>2000000</v>
      </c>
      <c r="J27" s="101" t="s">
        <v>436</v>
      </c>
      <c r="K27" s="99">
        <v>1</v>
      </c>
      <c r="L27" s="99" t="s">
        <v>252</v>
      </c>
      <c r="M27" s="99"/>
      <c r="N27" s="99"/>
      <c r="O27" s="99">
        <v>1</v>
      </c>
      <c r="P27" s="99"/>
      <c r="Q27" s="99"/>
      <c r="R27" s="145" t="s">
        <v>16</v>
      </c>
      <c r="S27" s="33" t="s">
        <v>219</v>
      </c>
      <c r="T27" s="58" t="s">
        <v>221</v>
      </c>
      <c r="U27" s="58" t="s">
        <v>107</v>
      </c>
      <c r="V27" s="58" t="s">
        <v>222</v>
      </c>
      <c r="W27" s="185"/>
      <c r="X27" s="100" t="s">
        <v>37</v>
      </c>
      <c r="Y27" s="100" t="s">
        <v>38</v>
      </c>
      <c r="Z27" s="185" t="s">
        <v>398</v>
      </c>
      <c r="AA27" s="63">
        <v>2000000</v>
      </c>
      <c r="AB27" s="177" t="s">
        <v>240</v>
      </c>
      <c r="AC27" s="178" t="s">
        <v>369</v>
      </c>
      <c r="AD27" s="178" t="s">
        <v>248</v>
      </c>
    </row>
    <row r="28" spans="1:30" s="179" customFormat="1" ht="80.099999999999994" customHeight="1" x14ac:dyDescent="0.2">
      <c r="A28" s="58" t="s">
        <v>228</v>
      </c>
      <c r="B28" s="110" t="s">
        <v>72</v>
      </c>
      <c r="C28" s="58" t="s">
        <v>231</v>
      </c>
      <c r="D28" s="103" t="s">
        <v>190</v>
      </c>
      <c r="E28" s="99" t="s">
        <v>190</v>
      </c>
      <c r="F28" s="114" t="s">
        <v>257</v>
      </c>
      <c r="G28" s="63">
        <v>7000000</v>
      </c>
      <c r="H28" s="53" t="s">
        <v>236</v>
      </c>
      <c r="I28" s="63">
        <v>7000000</v>
      </c>
      <c r="J28" s="101" t="s">
        <v>459</v>
      </c>
      <c r="K28" s="99">
        <v>100</v>
      </c>
      <c r="L28" s="99" t="s">
        <v>252</v>
      </c>
      <c r="M28" s="99">
        <v>25</v>
      </c>
      <c r="N28" s="99">
        <v>25</v>
      </c>
      <c r="O28" s="99">
        <v>25</v>
      </c>
      <c r="P28" s="99">
        <v>25</v>
      </c>
      <c r="Q28" s="99" t="s">
        <v>292</v>
      </c>
      <c r="R28" s="145" t="s">
        <v>16</v>
      </c>
      <c r="S28" s="33" t="s">
        <v>219</v>
      </c>
      <c r="T28" s="58" t="s">
        <v>221</v>
      </c>
      <c r="U28" s="58" t="s">
        <v>107</v>
      </c>
      <c r="V28" s="58" t="s">
        <v>378</v>
      </c>
      <c r="W28" s="185" t="s">
        <v>398</v>
      </c>
      <c r="X28" s="100" t="s">
        <v>37</v>
      </c>
      <c r="Y28" s="100" t="s">
        <v>38</v>
      </c>
      <c r="Z28" s="185" t="s">
        <v>398</v>
      </c>
      <c r="AA28" s="70">
        <v>7000000</v>
      </c>
      <c r="AB28" s="177" t="s">
        <v>240</v>
      </c>
      <c r="AC28" s="178" t="s">
        <v>369</v>
      </c>
      <c r="AD28" s="178" t="s">
        <v>248</v>
      </c>
    </row>
    <row r="29" spans="1:30" s="179" customFormat="1" ht="80.099999999999994" customHeight="1" x14ac:dyDescent="0.2">
      <c r="A29" s="116" t="s">
        <v>261</v>
      </c>
      <c r="B29" s="117" t="s">
        <v>155</v>
      </c>
      <c r="C29" s="67" t="s">
        <v>262</v>
      </c>
      <c r="D29" s="117" t="s">
        <v>155</v>
      </c>
      <c r="E29" s="99" t="s">
        <v>155</v>
      </c>
      <c r="F29" s="243" t="s">
        <v>263</v>
      </c>
      <c r="G29" s="63">
        <v>5000000</v>
      </c>
      <c r="H29" s="53" t="s">
        <v>236</v>
      </c>
      <c r="I29" s="63">
        <v>5000000</v>
      </c>
      <c r="J29" s="101" t="s">
        <v>460</v>
      </c>
      <c r="K29" s="99">
        <v>10</v>
      </c>
      <c r="L29" s="99" t="s">
        <v>252</v>
      </c>
      <c r="M29" s="99">
        <v>2</v>
      </c>
      <c r="N29" s="99">
        <v>3</v>
      </c>
      <c r="O29" s="99">
        <v>3</v>
      </c>
      <c r="P29" s="99">
        <v>2</v>
      </c>
      <c r="Q29" s="103" t="s">
        <v>13</v>
      </c>
      <c r="R29" s="145" t="s">
        <v>16</v>
      </c>
      <c r="S29" s="33" t="s">
        <v>219</v>
      </c>
      <c r="T29" s="58" t="s">
        <v>220</v>
      </c>
      <c r="U29" s="58" t="s">
        <v>375</v>
      </c>
      <c r="V29" s="58" t="s">
        <v>351</v>
      </c>
      <c r="W29" s="185" t="s">
        <v>397</v>
      </c>
      <c r="X29" s="100" t="s">
        <v>37</v>
      </c>
      <c r="Y29" s="100" t="s">
        <v>38</v>
      </c>
      <c r="Z29" s="185" t="s">
        <v>397</v>
      </c>
      <c r="AA29" s="70">
        <v>5000000</v>
      </c>
      <c r="AB29" s="177" t="s">
        <v>240</v>
      </c>
      <c r="AC29" s="178" t="s">
        <v>241</v>
      </c>
      <c r="AD29" s="178" t="s">
        <v>248</v>
      </c>
    </row>
    <row r="30" spans="1:30" s="179" customFormat="1" ht="80.099999999999994" customHeight="1" x14ac:dyDescent="0.2">
      <c r="A30" s="116" t="s">
        <v>261</v>
      </c>
      <c r="B30" s="117" t="s">
        <v>155</v>
      </c>
      <c r="C30" s="67" t="s">
        <v>262</v>
      </c>
      <c r="D30" s="117" t="s">
        <v>155</v>
      </c>
      <c r="E30" s="99" t="s">
        <v>155</v>
      </c>
      <c r="F30" s="243" t="s">
        <v>263</v>
      </c>
      <c r="G30" s="63">
        <v>5000000</v>
      </c>
      <c r="H30" s="53" t="s">
        <v>236</v>
      </c>
      <c r="I30" s="63">
        <v>5000000</v>
      </c>
      <c r="J30" s="101" t="s">
        <v>461</v>
      </c>
      <c r="K30" s="99">
        <v>10</v>
      </c>
      <c r="L30" s="99" t="s">
        <v>252</v>
      </c>
      <c r="M30" s="99">
        <v>2</v>
      </c>
      <c r="N30" s="99">
        <v>3</v>
      </c>
      <c r="O30" s="99">
        <v>3</v>
      </c>
      <c r="P30" s="99">
        <v>2</v>
      </c>
      <c r="Q30" s="103" t="s">
        <v>13</v>
      </c>
      <c r="R30" s="145" t="s">
        <v>16</v>
      </c>
      <c r="S30" s="33" t="s">
        <v>219</v>
      </c>
      <c r="T30" s="58" t="s">
        <v>220</v>
      </c>
      <c r="U30" s="58" t="s">
        <v>375</v>
      </c>
      <c r="V30" s="58" t="s">
        <v>351</v>
      </c>
      <c r="W30" s="185" t="s">
        <v>397</v>
      </c>
      <c r="X30" s="100" t="s">
        <v>37</v>
      </c>
      <c r="Y30" s="100" t="s">
        <v>38</v>
      </c>
      <c r="Z30" s="185" t="s">
        <v>397</v>
      </c>
      <c r="AA30" s="70">
        <v>5000000</v>
      </c>
      <c r="AB30" s="177" t="s">
        <v>240</v>
      </c>
      <c r="AC30" s="178" t="s">
        <v>241</v>
      </c>
      <c r="AD30" s="178" t="s">
        <v>248</v>
      </c>
    </row>
    <row r="31" spans="1:30" s="195" customFormat="1" ht="80.099999999999994" customHeight="1" x14ac:dyDescent="0.2">
      <c r="A31" s="58" t="s">
        <v>229</v>
      </c>
      <c r="B31" s="110" t="s">
        <v>68</v>
      </c>
      <c r="C31" s="58" t="s">
        <v>230</v>
      </c>
      <c r="D31" s="117" t="s">
        <v>155</v>
      </c>
      <c r="E31" s="103" t="s">
        <v>155</v>
      </c>
      <c r="F31" s="243" t="s">
        <v>263</v>
      </c>
      <c r="G31" s="63">
        <v>0</v>
      </c>
      <c r="H31" s="53" t="s">
        <v>236</v>
      </c>
      <c r="I31" s="63">
        <v>0</v>
      </c>
      <c r="J31" s="101" t="s">
        <v>199</v>
      </c>
      <c r="K31" s="194">
        <v>6</v>
      </c>
      <c r="L31" s="99" t="s">
        <v>106</v>
      </c>
      <c r="M31" s="183">
        <v>0</v>
      </c>
      <c r="N31" s="194">
        <v>2</v>
      </c>
      <c r="O31" s="194">
        <v>2</v>
      </c>
      <c r="P31" s="194">
        <v>2</v>
      </c>
      <c r="Q31" s="99" t="s">
        <v>15</v>
      </c>
      <c r="R31" s="99" t="s">
        <v>20</v>
      </c>
      <c r="S31" s="33"/>
      <c r="T31" s="58"/>
      <c r="U31" s="58"/>
      <c r="V31" s="58"/>
      <c r="W31" s="185" t="s">
        <v>397</v>
      </c>
      <c r="X31" s="100" t="s">
        <v>37</v>
      </c>
      <c r="Y31" s="100" t="s">
        <v>38</v>
      </c>
      <c r="Z31" s="185" t="s">
        <v>397</v>
      </c>
      <c r="AA31" s="70">
        <v>0</v>
      </c>
      <c r="AB31" s="177" t="s">
        <v>237</v>
      </c>
      <c r="AC31" s="178" t="s">
        <v>238</v>
      </c>
      <c r="AD31" s="178" t="s">
        <v>239</v>
      </c>
    </row>
    <row r="32" spans="1:30" s="179" customFormat="1" ht="80.099999999999994" customHeight="1" x14ac:dyDescent="0.2">
      <c r="A32" s="116" t="s">
        <v>261</v>
      </c>
      <c r="B32" s="117" t="s">
        <v>155</v>
      </c>
      <c r="C32" s="67" t="s">
        <v>262</v>
      </c>
      <c r="D32" s="117" t="s">
        <v>155</v>
      </c>
      <c r="E32" s="99" t="s">
        <v>155</v>
      </c>
      <c r="F32" s="243" t="s">
        <v>263</v>
      </c>
      <c r="G32" s="63">
        <v>2500000</v>
      </c>
      <c r="H32" s="53" t="s">
        <v>236</v>
      </c>
      <c r="I32" s="63">
        <v>2500000</v>
      </c>
      <c r="J32" s="104" t="s">
        <v>462</v>
      </c>
      <c r="K32" s="99">
        <v>5</v>
      </c>
      <c r="L32" s="99" t="s">
        <v>252</v>
      </c>
      <c r="M32" s="99">
        <v>1</v>
      </c>
      <c r="N32" s="99">
        <v>2</v>
      </c>
      <c r="O32" s="99">
        <v>1</v>
      </c>
      <c r="P32" s="99">
        <v>1</v>
      </c>
      <c r="Q32" s="103" t="s">
        <v>13</v>
      </c>
      <c r="R32" s="145" t="s">
        <v>16</v>
      </c>
      <c r="S32" s="33" t="s">
        <v>219</v>
      </c>
      <c r="T32" s="58" t="s">
        <v>220</v>
      </c>
      <c r="U32" s="58" t="s">
        <v>375</v>
      </c>
      <c r="V32" s="58" t="s">
        <v>351</v>
      </c>
      <c r="W32" s="185" t="s">
        <v>397</v>
      </c>
      <c r="X32" s="100" t="s">
        <v>37</v>
      </c>
      <c r="Y32" s="100" t="s">
        <v>38</v>
      </c>
      <c r="Z32" s="185" t="s">
        <v>397</v>
      </c>
      <c r="AA32" s="70">
        <v>2500000</v>
      </c>
      <c r="AB32" s="177" t="s">
        <v>240</v>
      </c>
      <c r="AC32" s="178" t="s">
        <v>241</v>
      </c>
      <c r="AD32" s="178" t="s">
        <v>248</v>
      </c>
    </row>
    <row r="33" spans="1:30" s="179" customFormat="1" ht="80.099999999999994" customHeight="1" x14ac:dyDescent="0.2">
      <c r="A33" s="116" t="s">
        <v>261</v>
      </c>
      <c r="B33" s="117" t="s">
        <v>155</v>
      </c>
      <c r="C33" s="67" t="s">
        <v>262</v>
      </c>
      <c r="D33" s="117" t="s">
        <v>155</v>
      </c>
      <c r="E33" s="99" t="s">
        <v>155</v>
      </c>
      <c r="F33" s="243" t="s">
        <v>263</v>
      </c>
      <c r="G33" s="63">
        <v>1500000</v>
      </c>
      <c r="H33" s="53" t="s">
        <v>236</v>
      </c>
      <c r="I33" s="63">
        <v>1500000</v>
      </c>
      <c r="J33" s="112" t="s">
        <v>264</v>
      </c>
      <c r="K33" s="145">
        <v>40</v>
      </c>
      <c r="L33" s="99" t="s">
        <v>252</v>
      </c>
      <c r="M33" s="185">
        <v>10</v>
      </c>
      <c r="N33" s="185">
        <v>10</v>
      </c>
      <c r="O33" s="185">
        <v>10</v>
      </c>
      <c r="P33" s="185">
        <v>10</v>
      </c>
      <c r="Q33" s="103" t="s">
        <v>13</v>
      </c>
      <c r="R33" s="145" t="s">
        <v>16</v>
      </c>
      <c r="S33" s="33" t="s">
        <v>219</v>
      </c>
      <c r="T33" s="58" t="s">
        <v>220</v>
      </c>
      <c r="U33" s="58" t="s">
        <v>375</v>
      </c>
      <c r="V33" s="58" t="s">
        <v>351</v>
      </c>
      <c r="W33" s="185" t="s">
        <v>397</v>
      </c>
      <c r="X33" s="100" t="s">
        <v>37</v>
      </c>
      <c r="Y33" s="100" t="s">
        <v>38</v>
      </c>
      <c r="Z33" s="185" t="s">
        <v>397</v>
      </c>
      <c r="AA33" s="70">
        <v>1500000</v>
      </c>
      <c r="AB33" s="177" t="s">
        <v>240</v>
      </c>
      <c r="AC33" s="178" t="s">
        <v>241</v>
      </c>
      <c r="AD33" s="178" t="s">
        <v>248</v>
      </c>
    </row>
    <row r="34" spans="1:30" s="179" customFormat="1" ht="80.099999999999994" customHeight="1" x14ac:dyDescent="0.2">
      <c r="A34" s="116" t="s">
        <v>261</v>
      </c>
      <c r="B34" s="117" t="s">
        <v>155</v>
      </c>
      <c r="C34" s="67" t="s">
        <v>262</v>
      </c>
      <c r="D34" s="117" t="s">
        <v>155</v>
      </c>
      <c r="E34" s="99" t="s">
        <v>155</v>
      </c>
      <c r="F34" s="243" t="s">
        <v>263</v>
      </c>
      <c r="G34" s="63">
        <v>5000000</v>
      </c>
      <c r="H34" s="53" t="s">
        <v>236</v>
      </c>
      <c r="I34" s="63">
        <v>5000000</v>
      </c>
      <c r="J34" s="112" t="s">
        <v>463</v>
      </c>
      <c r="K34" s="145">
        <v>10</v>
      </c>
      <c r="L34" s="99" t="s">
        <v>252</v>
      </c>
      <c r="M34" s="185">
        <v>2</v>
      </c>
      <c r="N34" s="185">
        <v>3</v>
      </c>
      <c r="O34" s="185">
        <v>3</v>
      </c>
      <c r="P34" s="185">
        <v>2</v>
      </c>
      <c r="Q34" s="103" t="s">
        <v>13</v>
      </c>
      <c r="R34" s="145" t="s">
        <v>16</v>
      </c>
      <c r="S34" s="33" t="s">
        <v>219</v>
      </c>
      <c r="T34" s="58" t="s">
        <v>220</v>
      </c>
      <c r="U34" s="58" t="s">
        <v>375</v>
      </c>
      <c r="V34" s="58" t="s">
        <v>351</v>
      </c>
      <c r="W34" s="185" t="s">
        <v>397</v>
      </c>
      <c r="X34" s="100" t="s">
        <v>37</v>
      </c>
      <c r="Y34" s="100" t="s">
        <v>38</v>
      </c>
      <c r="Z34" s="185" t="s">
        <v>397</v>
      </c>
      <c r="AA34" s="70">
        <v>5000000</v>
      </c>
      <c r="AB34" s="177" t="s">
        <v>240</v>
      </c>
      <c r="AC34" s="178" t="s">
        <v>241</v>
      </c>
      <c r="AD34" s="178" t="s">
        <v>248</v>
      </c>
    </row>
    <row r="35" spans="1:30" s="179" customFormat="1" ht="80.099999999999994" customHeight="1" x14ac:dyDescent="0.2">
      <c r="A35" s="116" t="s">
        <v>261</v>
      </c>
      <c r="B35" s="117" t="s">
        <v>155</v>
      </c>
      <c r="C35" s="67" t="s">
        <v>262</v>
      </c>
      <c r="D35" s="117" t="s">
        <v>155</v>
      </c>
      <c r="E35" s="99" t="s">
        <v>155</v>
      </c>
      <c r="F35" s="243" t="s">
        <v>263</v>
      </c>
      <c r="G35" s="63">
        <v>6000000</v>
      </c>
      <c r="H35" s="53" t="s">
        <v>236</v>
      </c>
      <c r="I35" s="63">
        <v>6000000</v>
      </c>
      <c r="J35" s="104" t="s">
        <v>279</v>
      </c>
      <c r="K35" s="145">
        <v>15</v>
      </c>
      <c r="L35" s="99" t="s">
        <v>252</v>
      </c>
      <c r="M35" s="185">
        <v>0</v>
      </c>
      <c r="N35" s="185">
        <v>5</v>
      </c>
      <c r="O35" s="185">
        <v>5</v>
      </c>
      <c r="P35" s="185">
        <v>5</v>
      </c>
      <c r="Q35" s="103" t="s">
        <v>13</v>
      </c>
      <c r="R35" s="145" t="s">
        <v>16</v>
      </c>
      <c r="S35" s="33" t="s">
        <v>219</v>
      </c>
      <c r="T35" s="58" t="s">
        <v>220</v>
      </c>
      <c r="U35" s="58" t="s">
        <v>375</v>
      </c>
      <c r="V35" s="58" t="s">
        <v>351</v>
      </c>
      <c r="W35" s="185" t="s">
        <v>397</v>
      </c>
      <c r="X35" s="100" t="s">
        <v>37</v>
      </c>
      <c r="Y35" s="100" t="s">
        <v>38</v>
      </c>
      <c r="Z35" s="185" t="s">
        <v>397</v>
      </c>
      <c r="AA35" s="70">
        <v>6000000</v>
      </c>
      <c r="AB35" s="177" t="s">
        <v>240</v>
      </c>
      <c r="AC35" s="178" t="s">
        <v>241</v>
      </c>
      <c r="AD35" s="178" t="s">
        <v>248</v>
      </c>
    </row>
    <row r="36" spans="1:30" s="179" customFormat="1" ht="80.099999999999994" customHeight="1" x14ac:dyDescent="0.2">
      <c r="A36" s="118" t="s">
        <v>226</v>
      </c>
      <c r="B36" s="119" t="s">
        <v>92</v>
      </c>
      <c r="C36" s="119" t="s">
        <v>227</v>
      </c>
      <c r="D36" s="103" t="s">
        <v>192</v>
      </c>
      <c r="E36" s="103" t="s">
        <v>186</v>
      </c>
      <c r="F36" s="103" t="s">
        <v>272</v>
      </c>
      <c r="G36" s="63">
        <v>3771430</v>
      </c>
      <c r="H36" s="53" t="s">
        <v>236</v>
      </c>
      <c r="I36" s="63">
        <v>3771430</v>
      </c>
      <c r="J36" s="120" t="s">
        <v>265</v>
      </c>
      <c r="K36" s="121">
        <v>100</v>
      </c>
      <c r="L36" s="122" t="s">
        <v>108</v>
      </c>
      <c r="M36" s="183">
        <v>25</v>
      </c>
      <c r="N36" s="183">
        <v>25</v>
      </c>
      <c r="O36" s="183">
        <v>25</v>
      </c>
      <c r="P36" s="183">
        <v>25</v>
      </c>
      <c r="Q36" s="103" t="s">
        <v>216</v>
      </c>
      <c r="R36" s="185" t="s">
        <v>20</v>
      </c>
      <c r="S36" s="33"/>
      <c r="T36" s="58"/>
      <c r="U36" s="58"/>
      <c r="V36" s="58"/>
      <c r="W36" s="185" t="s">
        <v>392</v>
      </c>
      <c r="X36" s="100" t="s">
        <v>37</v>
      </c>
      <c r="Y36" s="100" t="s">
        <v>38</v>
      </c>
      <c r="Z36" s="185" t="s">
        <v>397</v>
      </c>
      <c r="AA36" s="70">
        <v>3771430</v>
      </c>
      <c r="AB36" s="177" t="s">
        <v>237</v>
      </c>
      <c r="AC36" s="178" t="s">
        <v>238</v>
      </c>
      <c r="AD36" s="178" t="s">
        <v>239</v>
      </c>
    </row>
    <row r="37" spans="1:30" s="179" customFormat="1" ht="80.099999999999994" customHeight="1" x14ac:dyDescent="0.2">
      <c r="A37" s="118" t="s">
        <v>226</v>
      </c>
      <c r="B37" s="119" t="s">
        <v>92</v>
      </c>
      <c r="C37" s="119" t="s">
        <v>227</v>
      </c>
      <c r="D37" s="103" t="s">
        <v>192</v>
      </c>
      <c r="E37" s="103" t="s">
        <v>186</v>
      </c>
      <c r="F37" s="103" t="s">
        <v>272</v>
      </c>
      <c r="G37" s="63">
        <v>3771430</v>
      </c>
      <c r="H37" s="53" t="s">
        <v>236</v>
      </c>
      <c r="I37" s="63">
        <v>3771430</v>
      </c>
      <c r="J37" s="120" t="s">
        <v>266</v>
      </c>
      <c r="K37" s="121">
        <v>100</v>
      </c>
      <c r="L37" s="122" t="s">
        <v>108</v>
      </c>
      <c r="M37" s="183">
        <v>25</v>
      </c>
      <c r="N37" s="183">
        <v>25</v>
      </c>
      <c r="O37" s="183">
        <v>25</v>
      </c>
      <c r="P37" s="183">
        <v>25</v>
      </c>
      <c r="Q37" s="103" t="s">
        <v>216</v>
      </c>
      <c r="R37" s="185" t="s">
        <v>20</v>
      </c>
      <c r="S37" s="33"/>
      <c r="T37" s="58"/>
      <c r="U37" s="58"/>
      <c r="V37" s="58"/>
      <c r="W37" s="185" t="s">
        <v>392</v>
      </c>
      <c r="X37" s="100" t="s">
        <v>37</v>
      </c>
      <c r="Y37" s="100" t="s">
        <v>38</v>
      </c>
      <c r="Z37" s="185" t="s">
        <v>397</v>
      </c>
      <c r="AA37" s="70">
        <v>3771430</v>
      </c>
      <c r="AB37" s="177" t="s">
        <v>237</v>
      </c>
      <c r="AC37" s="178" t="s">
        <v>238</v>
      </c>
      <c r="AD37" s="178" t="s">
        <v>239</v>
      </c>
    </row>
    <row r="38" spans="1:30" s="179" customFormat="1" ht="80.099999999999994" customHeight="1" x14ac:dyDescent="0.2">
      <c r="A38" s="118" t="s">
        <v>226</v>
      </c>
      <c r="B38" s="119" t="s">
        <v>92</v>
      </c>
      <c r="C38" s="119" t="s">
        <v>227</v>
      </c>
      <c r="D38" s="103" t="s">
        <v>192</v>
      </c>
      <c r="E38" s="103" t="s">
        <v>186</v>
      </c>
      <c r="F38" s="103" t="s">
        <v>272</v>
      </c>
      <c r="G38" s="63">
        <v>3771430</v>
      </c>
      <c r="H38" s="53" t="s">
        <v>236</v>
      </c>
      <c r="I38" s="63">
        <v>3771430</v>
      </c>
      <c r="J38" s="120" t="s">
        <v>267</v>
      </c>
      <c r="K38" s="121">
        <v>100</v>
      </c>
      <c r="L38" s="122" t="s">
        <v>108</v>
      </c>
      <c r="M38" s="183">
        <v>25</v>
      </c>
      <c r="N38" s="183">
        <v>25</v>
      </c>
      <c r="O38" s="183">
        <v>25</v>
      </c>
      <c r="P38" s="183">
        <v>25</v>
      </c>
      <c r="Q38" s="103" t="s">
        <v>216</v>
      </c>
      <c r="R38" s="185" t="s">
        <v>20</v>
      </c>
      <c r="S38" s="33"/>
      <c r="T38" s="58"/>
      <c r="U38" s="58"/>
      <c r="V38" s="58"/>
      <c r="W38" s="185" t="s">
        <v>392</v>
      </c>
      <c r="X38" s="100" t="s">
        <v>37</v>
      </c>
      <c r="Y38" s="100" t="s">
        <v>38</v>
      </c>
      <c r="Z38" s="185" t="s">
        <v>392</v>
      </c>
      <c r="AA38" s="70">
        <v>3771430</v>
      </c>
      <c r="AB38" s="177" t="s">
        <v>237</v>
      </c>
      <c r="AC38" s="178" t="s">
        <v>238</v>
      </c>
      <c r="AD38" s="178" t="s">
        <v>239</v>
      </c>
    </row>
    <row r="39" spans="1:30" s="179" customFormat="1" ht="80.099999999999994" customHeight="1" x14ac:dyDescent="0.2">
      <c r="A39" s="118" t="s">
        <v>226</v>
      </c>
      <c r="B39" s="119" t="s">
        <v>92</v>
      </c>
      <c r="C39" s="119" t="s">
        <v>227</v>
      </c>
      <c r="D39" s="103" t="s">
        <v>192</v>
      </c>
      <c r="E39" s="103" t="s">
        <v>186</v>
      </c>
      <c r="F39" s="103" t="s">
        <v>272</v>
      </c>
      <c r="G39" s="63">
        <v>3771430</v>
      </c>
      <c r="H39" s="53" t="s">
        <v>236</v>
      </c>
      <c r="I39" s="63">
        <v>3771430</v>
      </c>
      <c r="J39" s="120" t="s">
        <v>268</v>
      </c>
      <c r="K39" s="121">
        <v>100</v>
      </c>
      <c r="L39" s="122" t="s">
        <v>108</v>
      </c>
      <c r="M39" s="183">
        <v>25</v>
      </c>
      <c r="N39" s="183">
        <v>25</v>
      </c>
      <c r="O39" s="183">
        <v>25</v>
      </c>
      <c r="P39" s="183">
        <v>25</v>
      </c>
      <c r="Q39" s="103" t="s">
        <v>216</v>
      </c>
      <c r="R39" s="185" t="s">
        <v>20</v>
      </c>
      <c r="S39" s="33"/>
      <c r="T39" s="58"/>
      <c r="U39" s="58"/>
      <c r="V39" s="58"/>
      <c r="W39" s="185" t="s">
        <v>392</v>
      </c>
      <c r="X39" s="100" t="s">
        <v>37</v>
      </c>
      <c r="Y39" s="100" t="s">
        <v>38</v>
      </c>
      <c r="Z39" s="185" t="s">
        <v>392</v>
      </c>
      <c r="AA39" s="70">
        <v>3771430</v>
      </c>
      <c r="AB39" s="177" t="s">
        <v>237</v>
      </c>
      <c r="AC39" s="178" t="s">
        <v>238</v>
      </c>
      <c r="AD39" s="178" t="s">
        <v>239</v>
      </c>
    </row>
    <row r="40" spans="1:30" s="179" customFormat="1" ht="80.099999999999994" customHeight="1" x14ac:dyDescent="0.2">
      <c r="A40" s="118" t="s">
        <v>226</v>
      </c>
      <c r="B40" s="119" t="s">
        <v>92</v>
      </c>
      <c r="C40" s="119" t="s">
        <v>227</v>
      </c>
      <c r="D40" s="103" t="s">
        <v>192</v>
      </c>
      <c r="E40" s="103" t="s">
        <v>186</v>
      </c>
      <c r="F40" s="103" t="s">
        <v>272</v>
      </c>
      <c r="G40" s="63">
        <v>3771420</v>
      </c>
      <c r="H40" s="53" t="s">
        <v>236</v>
      </c>
      <c r="I40" s="63">
        <v>3771420</v>
      </c>
      <c r="J40" s="120" t="s">
        <v>269</v>
      </c>
      <c r="K40" s="121">
        <v>100</v>
      </c>
      <c r="L40" s="122" t="s">
        <v>108</v>
      </c>
      <c r="M40" s="183">
        <v>25</v>
      </c>
      <c r="N40" s="183">
        <v>25</v>
      </c>
      <c r="O40" s="183">
        <v>25</v>
      </c>
      <c r="P40" s="183">
        <v>25</v>
      </c>
      <c r="Q40" s="103" t="s">
        <v>216</v>
      </c>
      <c r="R40" s="185" t="s">
        <v>20</v>
      </c>
      <c r="S40" s="33"/>
      <c r="T40" s="58"/>
      <c r="U40" s="58"/>
      <c r="V40" s="58"/>
      <c r="W40" s="185" t="s">
        <v>392</v>
      </c>
      <c r="X40" s="100" t="s">
        <v>37</v>
      </c>
      <c r="Y40" s="100" t="s">
        <v>38</v>
      </c>
      <c r="Z40" s="185" t="s">
        <v>392</v>
      </c>
      <c r="AA40" s="70">
        <v>3771420</v>
      </c>
      <c r="AB40" s="177" t="s">
        <v>237</v>
      </c>
      <c r="AC40" s="178" t="s">
        <v>238</v>
      </c>
      <c r="AD40" s="178" t="s">
        <v>239</v>
      </c>
    </row>
    <row r="41" spans="1:30" s="179" customFormat="1" ht="80.099999999999994" customHeight="1" x14ac:dyDescent="0.2">
      <c r="A41" s="58" t="s">
        <v>228</v>
      </c>
      <c r="B41" s="110" t="s">
        <v>72</v>
      </c>
      <c r="C41" s="58" t="s">
        <v>231</v>
      </c>
      <c r="D41" s="103" t="s">
        <v>190</v>
      </c>
      <c r="E41" s="103" t="s">
        <v>186</v>
      </c>
      <c r="F41" s="103" t="s">
        <v>272</v>
      </c>
      <c r="G41" s="63">
        <v>3771430</v>
      </c>
      <c r="H41" s="53" t="s">
        <v>236</v>
      </c>
      <c r="I41" s="63">
        <v>3771430</v>
      </c>
      <c r="J41" s="120" t="s">
        <v>270</v>
      </c>
      <c r="K41" s="121">
        <v>100</v>
      </c>
      <c r="L41" s="122" t="s">
        <v>108</v>
      </c>
      <c r="M41" s="183">
        <v>0</v>
      </c>
      <c r="N41" s="185">
        <v>35</v>
      </c>
      <c r="O41" s="185">
        <v>35</v>
      </c>
      <c r="P41" s="185">
        <v>30</v>
      </c>
      <c r="Q41" s="103" t="s">
        <v>216</v>
      </c>
      <c r="R41" s="185" t="s">
        <v>20</v>
      </c>
      <c r="S41" s="33"/>
      <c r="T41" s="58"/>
      <c r="U41" s="58"/>
      <c r="V41" s="58"/>
      <c r="W41" s="185" t="s">
        <v>392</v>
      </c>
      <c r="X41" s="100" t="s">
        <v>37</v>
      </c>
      <c r="Y41" s="100" t="s">
        <v>38</v>
      </c>
      <c r="Z41" s="185" t="s">
        <v>392</v>
      </c>
      <c r="AA41" s="70">
        <v>3771430</v>
      </c>
      <c r="AB41" s="177" t="s">
        <v>240</v>
      </c>
      <c r="AC41" s="178" t="s">
        <v>241</v>
      </c>
      <c r="AD41" s="178" t="s">
        <v>242</v>
      </c>
    </row>
    <row r="42" spans="1:30" s="179" customFormat="1" ht="80.099999999999994" customHeight="1" x14ac:dyDescent="0.2">
      <c r="A42" s="118" t="s">
        <v>226</v>
      </c>
      <c r="B42" s="119" t="s">
        <v>92</v>
      </c>
      <c r="C42" s="119" t="s">
        <v>227</v>
      </c>
      <c r="D42" s="103" t="s">
        <v>192</v>
      </c>
      <c r="E42" s="103" t="s">
        <v>186</v>
      </c>
      <c r="F42" s="103" t="s">
        <v>272</v>
      </c>
      <c r="G42" s="63">
        <v>3771430</v>
      </c>
      <c r="H42" s="53" t="s">
        <v>236</v>
      </c>
      <c r="I42" s="63">
        <v>3771430</v>
      </c>
      <c r="J42" s="123" t="s">
        <v>271</v>
      </c>
      <c r="K42" s="124">
        <v>100</v>
      </c>
      <c r="L42" s="125" t="s">
        <v>108</v>
      </c>
      <c r="M42" s="183">
        <v>25</v>
      </c>
      <c r="N42" s="183">
        <v>25</v>
      </c>
      <c r="O42" s="183">
        <v>25</v>
      </c>
      <c r="P42" s="183">
        <v>25</v>
      </c>
      <c r="Q42" s="103" t="s">
        <v>216</v>
      </c>
      <c r="R42" s="185" t="s">
        <v>20</v>
      </c>
      <c r="S42" s="33"/>
      <c r="T42" s="58"/>
      <c r="U42" s="58"/>
      <c r="V42" s="58"/>
      <c r="W42" s="185" t="s">
        <v>392</v>
      </c>
      <c r="X42" s="100" t="s">
        <v>37</v>
      </c>
      <c r="Y42" s="100" t="s">
        <v>38</v>
      </c>
      <c r="Z42" s="185" t="s">
        <v>392</v>
      </c>
      <c r="AA42" s="70">
        <v>3771430</v>
      </c>
      <c r="AB42" s="177" t="s">
        <v>237</v>
      </c>
      <c r="AC42" s="178" t="s">
        <v>238</v>
      </c>
      <c r="AD42" s="178" t="s">
        <v>239</v>
      </c>
    </row>
    <row r="43" spans="1:30" s="179" customFormat="1" ht="80.099999999999994" customHeight="1" x14ac:dyDescent="0.2">
      <c r="A43" s="118" t="s">
        <v>226</v>
      </c>
      <c r="B43" s="119" t="s">
        <v>92</v>
      </c>
      <c r="C43" s="119" t="s">
        <v>227</v>
      </c>
      <c r="D43" s="103" t="s">
        <v>192</v>
      </c>
      <c r="E43" s="103" t="s">
        <v>486</v>
      </c>
      <c r="F43" s="103" t="s">
        <v>487</v>
      </c>
      <c r="G43" s="63">
        <v>14400000</v>
      </c>
      <c r="H43" s="53" t="s">
        <v>236</v>
      </c>
      <c r="I43" s="63">
        <v>14400000</v>
      </c>
      <c r="J43" s="123" t="s">
        <v>488</v>
      </c>
      <c r="K43" s="124">
        <v>100</v>
      </c>
      <c r="L43" s="125" t="s">
        <v>108</v>
      </c>
      <c r="M43" s="183">
        <v>0</v>
      </c>
      <c r="N43" s="183">
        <v>0</v>
      </c>
      <c r="O43" s="183">
        <v>50</v>
      </c>
      <c r="P43" s="183">
        <v>50</v>
      </c>
      <c r="Q43" s="103" t="s">
        <v>216</v>
      </c>
      <c r="R43" s="185" t="s">
        <v>20</v>
      </c>
      <c r="S43" s="33"/>
      <c r="T43" s="58"/>
      <c r="U43" s="58"/>
      <c r="V43" s="58"/>
      <c r="W43" s="185" t="s">
        <v>392</v>
      </c>
      <c r="X43" s="100" t="s">
        <v>37</v>
      </c>
      <c r="Y43" s="100" t="s">
        <v>38</v>
      </c>
      <c r="Z43" s="185" t="s">
        <v>392</v>
      </c>
      <c r="AA43" s="70">
        <v>14400000</v>
      </c>
      <c r="AB43" s="177" t="s">
        <v>237</v>
      </c>
      <c r="AC43" s="178" t="s">
        <v>238</v>
      </c>
      <c r="AD43" s="178" t="s">
        <v>239</v>
      </c>
    </row>
    <row r="44" spans="1:30" s="179" customFormat="1" ht="80.099999999999994" customHeight="1" x14ac:dyDescent="0.2">
      <c r="A44" s="126" t="s">
        <v>228</v>
      </c>
      <c r="B44" s="126" t="s">
        <v>65</v>
      </c>
      <c r="C44" s="126" t="s">
        <v>273</v>
      </c>
      <c r="D44" s="103" t="s">
        <v>274</v>
      </c>
      <c r="E44" s="99" t="s">
        <v>275</v>
      </c>
      <c r="F44" s="116" t="s">
        <v>276</v>
      </c>
      <c r="G44" s="196">
        <v>5000000</v>
      </c>
      <c r="H44" s="60" t="s">
        <v>236</v>
      </c>
      <c r="I44" s="196">
        <v>5000000</v>
      </c>
      <c r="J44" s="101" t="s">
        <v>280</v>
      </c>
      <c r="K44" s="145">
        <v>10</v>
      </c>
      <c r="L44" s="99" t="s">
        <v>252</v>
      </c>
      <c r="M44" s="185">
        <v>2</v>
      </c>
      <c r="N44" s="185">
        <v>3</v>
      </c>
      <c r="O44" s="185">
        <v>3</v>
      </c>
      <c r="P44" s="185">
        <v>2</v>
      </c>
      <c r="Q44" s="103" t="s">
        <v>13</v>
      </c>
      <c r="R44" s="185" t="s">
        <v>16</v>
      </c>
      <c r="S44" s="33" t="s">
        <v>219</v>
      </c>
      <c r="T44" s="58" t="s">
        <v>220</v>
      </c>
      <c r="U44" s="58" t="s">
        <v>223</v>
      </c>
      <c r="V44" s="58" t="s">
        <v>222</v>
      </c>
      <c r="W44" s="185" t="s">
        <v>388</v>
      </c>
      <c r="X44" s="100" t="s">
        <v>37</v>
      </c>
      <c r="Y44" s="100" t="s">
        <v>38</v>
      </c>
      <c r="Z44" s="185" t="s">
        <v>388</v>
      </c>
      <c r="AA44" s="197">
        <v>5000000</v>
      </c>
      <c r="AB44" s="177" t="s">
        <v>240</v>
      </c>
      <c r="AC44" s="178" t="s">
        <v>241</v>
      </c>
      <c r="AD44" s="178" t="s">
        <v>248</v>
      </c>
    </row>
    <row r="45" spans="1:30" s="179" customFormat="1" ht="80.099999999999994" customHeight="1" x14ac:dyDescent="0.2">
      <c r="A45" s="126" t="s">
        <v>228</v>
      </c>
      <c r="B45" s="126" t="s">
        <v>65</v>
      </c>
      <c r="C45" s="126" t="s">
        <v>273</v>
      </c>
      <c r="D45" s="103" t="s">
        <v>274</v>
      </c>
      <c r="E45" s="99" t="s">
        <v>275</v>
      </c>
      <c r="F45" s="116" t="s">
        <v>276</v>
      </c>
      <c r="G45" s="198">
        <v>500000</v>
      </c>
      <c r="H45" s="60" t="s">
        <v>236</v>
      </c>
      <c r="I45" s="198">
        <v>500000</v>
      </c>
      <c r="J45" s="199" t="s">
        <v>469</v>
      </c>
      <c r="K45" s="145">
        <v>1</v>
      </c>
      <c r="L45" s="99" t="s">
        <v>252</v>
      </c>
      <c r="M45" s="185">
        <v>1</v>
      </c>
      <c r="N45" s="200"/>
      <c r="O45" s="200"/>
      <c r="P45" s="200"/>
      <c r="Q45" s="127" t="s">
        <v>292</v>
      </c>
      <c r="R45" s="122" t="s">
        <v>16</v>
      </c>
      <c r="S45" s="122" t="s">
        <v>219</v>
      </c>
      <c r="T45" s="122" t="s">
        <v>303</v>
      </c>
      <c r="U45" s="122" t="s">
        <v>357</v>
      </c>
      <c r="V45" s="122" t="s">
        <v>222</v>
      </c>
      <c r="W45" s="201" t="s">
        <v>388</v>
      </c>
      <c r="X45" s="100" t="s">
        <v>37</v>
      </c>
      <c r="Y45" s="100" t="s">
        <v>38</v>
      </c>
      <c r="Z45" s="201" t="s">
        <v>388</v>
      </c>
      <c r="AA45" s="202">
        <v>500000</v>
      </c>
      <c r="AB45" s="177" t="s">
        <v>240</v>
      </c>
      <c r="AC45" s="178" t="s">
        <v>241</v>
      </c>
      <c r="AD45" s="178" t="s">
        <v>248</v>
      </c>
    </row>
    <row r="46" spans="1:30" s="179" customFormat="1" ht="80.099999999999994" customHeight="1" x14ac:dyDescent="0.2">
      <c r="A46" s="126" t="s">
        <v>228</v>
      </c>
      <c r="B46" s="126" t="s">
        <v>65</v>
      </c>
      <c r="C46" s="126" t="s">
        <v>273</v>
      </c>
      <c r="D46" s="103" t="s">
        <v>274</v>
      </c>
      <c r="E46" s="99" t="s">
        <v>275</v>
      </c>
      <c r="F46" s="116" t="s">
        <v>276</v>
      </c>
      <c r="G46" s="198">
        <f>100*30000</f>
        <v>3000000</v>
      </c>
      <c r="H46" s="60" t="s">
        <v>236</v>
      </c>
      <c r="I46" s="198">
        <f>100*30000</f>
        <v>3000000</v>
      </c>
      <c r="J46" s="203" t="s">
        <v>470</v>
      </c>
      <c r="K46" s="145">
        <v>40</v>
      </c>
      <c r="L46" s="99" t="s">
        <v>252</v>
      </c>
      <c r="M46" s="145">
        <v>40</v>
      </c>
      <c r="N46" s="145"/>
      <c r="O46" s="145"/>
      <c r="P46" s="145"/>
      <c r="Q46" s="127" t="s">
        <v>292</v>
      </c>
      <c r="R46" s="122" t="s">
        <v>16</v>
      </c>
      <c r="S46" s="122" t="s">
        <v>219</v>
      </c>
      <c r="T46" s="122" t="s">
        <v>303</v>
      </c>
      <c r="U46" s="122" t="s">
        <v>357</v>
      </c>
      <c r="V46" s="122" t="s">
        <v>222</v>
      </c>
      <c r="W46" s="201" t="s">
        <v>388</v>
      </c>
      <c r="X46" s="100" t="s">
        <v>37</v>
      </c>
      <c r="Y46" s="100" t="s">
        <v>38</v>
      </c>
      <c r="Z46" s="201" t="s">
        <v>388</v>
      </c>
      <c r="AA46" s="202">
        <f>100*30000</f>
        <v>3000000</v>
      </c>
      <c r="AB46" s="177" t="s">
        <v>240</v>
      </c>
      <c r="AC46" s="178" t="s">
        <v>241</v>
      </c>
      <c r="AD46" s="178" t="s">
        <v>248</v>
      </c>
    </row>
    <row r="47" spans="1:30" s="179" customFormat="1" ht="80.099999999999994" customHeight="1" x14ac:dyDescent="0.2">
      <c r="A47" s="126" t="s">
        <v>228</v>
      </c>
      <c r="B47" s="126" t="s">
        <v>65</v>
      </c>
      <c r="C47" s="126" t="s">
        <v>273</v>
      </c>
      <c r="D47" s="103" t="s">
        <v>274</v>
      </c>
      <c r="E47" s="99" t="s">
        <v>275</v>
      </c>
      <c r="F47" s="116" t="s">
        <v>276</v>
      </c>
      <c r="G47" s="198">
        <v>11000000</v>
      </c>
      <c r="H47" s="60" t="s">
        <v>236</v>
      </c>
      <c r="I47" s="198">
        <v>11000000</v>
      </c>
      <c r="J47" s="199" t="s">
        <v>471</v>
      </c>
      <c r="K47" s="145">
        <v>80</v>
      </c>
      <c r="L47" s="99" t="s">
        <v>252</v>
      </c>
      <c r="M47" s="145"/>
      <c r="N47" s="145">
        <v>40</v>
      </c>
      <c r="O47" s="145">
        <v>40</v>
      </c>
      <c r="P47" s="145"/>
      <c r="Q47" s="127" t="s">
        <v>292</v>
      </c>
      <c r="R47" s="122" t="s">
        <v>16</v>
      </c>
      <c r="S47" s="122" t="s">
        <v>219</v>
      </c>
      <c r="T47" s="122" t="s">
        <v>303</v>
      </c>
      <c r="U47" s="122" t="s">
        <v>357</v>
      </c>
      <c r="V47" s="122" t="s">
        <v>222</v>
      </c>
      <c r="W47" s="201" t="s">
        <v>388</v>
      </c>
      <c r="X47" s="100" t="s">
        <v>37</v>
      </c>
      <c r="Y47" s="100" t="s">
        <v>38</v>
      </c>
      <c r="Z47" s="201" t="s">
        <v>388</v>
      </c>
      <c r="AA47" s="202">
        <v>11000000</v>
      </c>
      <c r="AB47" s="177" t="s">
        <v>240</v>
      </c>
      <c r="AC47" s="178" t="s">
        <v>241</v>
      </c>
      <c r="AD47" s="178" t="s">
        <v>248</v>
      </c>
    </row>
    <row r="48" spans="1:30" s="179" customFormat="1" ht="80.099999999999994" customHeight="1" x14ac:dyDescent="0.2">
      <c r="A48" s="126" t="s">
        <v>228</v>
      </c>
      <c r="B48" s="126" t="s">
        <v>65</v>
      </c>
      <c r="C48" s="126" t="s">
        <v>273</v>
      </c>
      <c r="D48" s="103" t="s">
        <v>274</v>
      </c>
      <c r="E48" s="99" t="s">
        <v>275</v>
      </c>
      <c r="F48" s="116" t="s">
        <v>276</v>
      </c>
      <c r="G48" s="198">
        <f>30000*100</f>
        <v>3000000</v>
      </c>
      <c r="H48" s="60" t="s">
        <v>236</v>
      </c>
      <c r="I48" s="198">
        <f>30000*100</f>
        <v>3000000</v>
      </c>
      <c r="J48" s="204" t="s">
        <v>472</v>
      </c>
      <c r="K48" s="145">
        <v>20</v>
      </c>
      <c r="L48" s="99" t="s">
        <v>252</v>
      </c>
      <c r="M48" s="183"/>
      <c r="N48" s="185"/>
      <c r="O48" s="185"/>
      <c r="P48" s="185">
        <v>20</v>
      </c>
      <c r="Q48" s="127" t="s">
        <v>292</v>
      </c>
      <c r="R48" s="127" t="s">
        <v>16</v>
      </c>
      <c r="S48" s="127" t="s">
        <v>219</v>
      </c>
      <c r="T48" s="122" t="s">
        <v>303</v>
      </c>
      <c r="U48" s="122" t="s">
        <v>357</v>
      </c>
      <c r="V48" s="122" t="s">
        <v>222</v>
      </c>
      <c r="W48" s="201" t="s">
        <v>388</v>
      </c>
      <c r="X48" s="100" t="s">
        <v>37</v>
      </c>
      <c r="Y48" s="100" t="s">
        <v>38</v>
      </c>
      <c r="Z48" s="201" t="s">
        <v>388</v>
      </c>
      <c r="AA48" s="202">
        <f>30000*100</f>
        <v>3000000</v>
      </c>
      <c r="AB48" s="177" t="s">
        <v>240</v>
      </c>
      <c r="AC48" s="178" t="s">
        <v>241</v>
      </c>
      <c r="AD48" s="178" t="s">
        <v>248</v>
      </c>
    </row>
    <row r="49" spans="1:30" s="179" customFormat="1" ht="80.099999999999994" customHeight="1" x14ac:dyDescent="0.2">
      <c r="A49" s="126" t="s">
        <v>228</v>
      </c>
      <c r="B49" s="126" t="s">
        <v>65</v>
      </c>
      <c r="C49" s="126" t="s">
        <v>273</v>
      </c>
      <c r="D49" s="103" t="s">
        <v>274</v>
      </c>
      <c r="E49" s="99" t="s">
        <v>275</v>
      </c>
      <c r="F49" s="116" t="s">
        <v>276</v>
      </c>
      <c r="G49" s="198">
        <v>800000</v>
      </c>
      <c r="H49" s="60" t="s">
        <v>236</v>
      </c>
      <c r="I49" s="198">
        <v>800000</v>
      </c>
      <c r="J49" s="205" t="s">
        <v>277</v>
      </c>
      <c r="K49" s="145">
        <v>1</v>
      </c>
      <c r="L49" s="99" t="s">
        <v>252</v>
      </c>
      <c r="M49" s="185"/>
      <c r="N49" s="185"/>
      <c r="O49" s="185"/>
      <c r="P49" s="185">
        <v>1</v>
      </c>
      <c r="Q49" s="127" t="s">
        <v>292</v>
      </c>
      <c r="R49" s="127" t="s">
        <v>16</v>
      </c>
      <c r="S49" s="127" t="s">
        <v>219</v>
      </c>
      <c r="T49" s="122" t="s">
        <v>303</v>
      </c>
      <c r="U49" s="122" t="s">
        <v>357</v>
      </c>
      <c r="V49" s="122" t="s">
        <v>222</v>
      </c>
      <c r="W49" s="201" t="s">
        <v>388</v>
      </c>
      <c r="X49" s="100" t="s">
        <v>37</v>
      </c>
      <c r="Y49" s="100" t="s">
        <v>38</v>
      </c>
      <c r="Z49" s="201" t="s">
        <v>388</v>
      </c>
      <c r="AA49" s="202">
        <v>800000</v>
      </c>
      <c r="AB49" s="177" t="s">
        <v>240</v>
      </c>
      <c r="AC49" s="178" t="s">
        <v>241</v>
      </c>
      <c r="AD49" s="178" t="s">
        <v>248</v>
      </c>
    </row>
    <row r="50" spans="1:30" s="179" customFormat="1" ht="80.099999999999994" customHeight="1" x14ac:dyDescent="0.2">
      <c r="A50" s="126" t="s">
        <v>228</v>
      </c>
      <c r="B50" s="126" t="s">
        <v>65</v>
      </c>
      <c r="C50" s="126" t="s">
        <v>273</v>
      </c>
      <c r="D50" s="103" t="s">
        <v>274</v>
      </c>
      <c r="E50" s="99" t="s">
        <v>275</v>
      </c>
      <c r="F50" s="116" t="s">
        <v>276</v>
      </c>
      <c r="G50" s="206">
        <f>36000*30</f>
        <v>1080000</v>
      </c>
      <c r="H50" s="60" t="s">
        <v>236</v>
      </c>
      <c r="I50" s="206">
        <f>36000*30</f>
        <v>1080000</v>
      </c>
      <c r="J50" s="132" t="s">
        <v>473</v>
      </c>
      <c r="K50" s="145">
        <v>15</v>
      </c>
      <c r="L50" s="99" t="s">
        <v>252</v>
      </c>
      <c r="M50" s="185">
        <v>15</v>
      </c>
      <c r="N50" s="185"/>
      <c r="O50" s="185"/>
      <c r="P50" s="185"/>
      <c r="Q50" s="127" t="s">
        <v>292</v>
      </c>
      <c r="R50" s="127" t="s">
        <v>16</v>
      </c>
      <c r="S50" s="127" t="s">
        <v>219</v>
      </c>
      <c r="T50" s="122" t="s">
        <v>303</v>
      </c>
      <c r="U50" s="122" t="s">
        <v>357</v>
      </c>
      <c r="V50" s="122" t="s">
        <v>222</v>
      </c>
      <c r="W50" s="201" t="s">
        <v>388</v>
      </c>
      <c r="X50" s="100" t="s">
        <v>37</v>
      </c>
      <c r="Y50" s="100" t="s">
        <v>38</v>
      </c>
      <c r="Z50" s="201" t="s">
        <v>388</v>
      </c>
      <c r="AA50" s="207">
        <f>36000*30</f>
        <v>1080000</v>
      </c>
      <c r="AB50" s="177" t="s">
        <v>240</v>
      </c>
      <c r="AC50" s="178" t="s">
        <v>241</v>
      </c>
      <c r="AD50" s="178" t="s">
        <v>248</v>
      </c>
    </row>
    <row r="51" spans="1:30" s="179" customFormat="1" ht="80.099999999999994" customHeight="1" x14ac:dyDescent="0.2">
      <c r="A51" s="126" t="s">
        <v>228</v>
      </c>
      <c r="B51" s="126" t="s">
        <v>65</v>
      </c>
      <c r="C51" s="126" t="s">
        <v>273</v>
      </c>
      <c r="D51" s="103" t="s">
        <v>274</v>
      </c>
      <c r="E51" s="99" t="s">
        <v>275</v>
      </c>
      <c r="F51" s="116" t="s">
        <v>276</v>
      </c>
      <c r="G51" s="206">
        <f>30000*30</f>
        <v>900000</v>
      </c>
      <c r="H51" s="60" t="s">
        <v>236</v>
      </c>
      <c r="I51" s="206">
        <f>30000*30</f>
        <v>900000</v>
      </c>
      <c r="J51" s="132" t="s">
        <v>474</v>
      </c>
      <c r="K51" s="145">
        <v>15</v>
      </c>
      <c r="L51" s="99" t="s">
        <v>252</v>
      </c>
      <c r="M51" s="185"/>
      <c r="N51" s="185">
        <v>15</v>
      </c>
      <c r="O51" s="185"/>
      <c r="P51" s="185"/>
      <c r="Q51" s="127" t="s">
        <v>292</v>
      </c>
      <c r="R51" s="127" t="s">
        <v>16</v>
      </c>
      <c r="S51" s="127" t="s">
        <v>219</v>
      </c>
      <c r="T51" s="122" t="s">
        <v>303</v>
      </c>
      <c r="U51" s="122" t="s">
        <v>357</v>
      </c>
      <c r="V51" s="122" t="s">
        <v>222</v>
      </c>
      <c r="W51" s="201" t="s">
        <v>388</v>
      </c>
      <c r="X51" s="100" t="s">
        <v>37</v>
      </c>
      <c r="Y51" s="100" t="s">
        <v>38</v>
      </c>
      <c r="Z51" s="201" t="s">
        <v>388</v>
      </c>
      <c r="AA51" s="207">
        <f>30000*30</f>
        <v>900000</v>
      </c>
      <c r="AB51" s="177" t="s">
        <v>240</v>
      </c>
      <c r="AC51" s="178" t="s">
        <v>241</v>
      </c>
      <c r="AD51" s="178" t="s">
        <v>248</v>
      </c>
    </row>
    <row r="52" spans="1:30" s="179" customFormat="1" ht="80.099999999999994" customHeight="1" x14ac:dyDescent="0.2">
      <c r="A52" s="126" t="s">
        <v>228</v>
      </c>
      <c r="B52" s="126" t="s">
        <v>65</v>
      </c>
      <c r="C52" s="126" t="s">
        <v>273</v>
      </c>
      <c r="D52" s="103" t="s">
        <v>274</v>
      </c>
      <c r="E52" s="99" t="s">
        <v>275</v>
      </c>
      <c r="F52" s="116" t="s">
        <v>276</v>
      </c>
      <c r="G52" s="206">
        <f>30000*30</f>
        <v>900000</v>
      </c>
      <c r="H52" s="60" t="s">
        <v>236</v>
      </c>
      <c r="I52" s="206">
        <f>30000*30</f>
        <v>900000</v>
      </c>
      <c r="J52" s="141" t="s">
        <v>475</v>
      </c>
      <c r="K52" s="145">
        <v>15</v>
      </c>
      <c r="L52" s="99" t="s">
        <v>252</v>
      </c>
      <c r="M52" s="185"/>
      <c r="N52" s="185">
        <v>15</v>
      </c>
      <c r="O52" s="185"/>
      <c r="P52" s="185"/>
      <c r="Q52" s="127" t="s">
        <v>292</v>
      </c>
      <c r="R52" s="127" t="s">
        <v>16</v>
      </c>
      <c r="S52" s="127" t="s">
        <v>219</v>
      </c>
      <c r="T52" s="122" t="s">
        <v>303</v>
      </c>
      <c r="U52" s="122" t="s">
        <v>357</v>
      </c>
      <c r="V52" s="122" t="s">
        <v>222</v>
      </c>
      <c r="W52" s="201" t="s">
        <v>388</v>
      </c>
      <c r="X52" s="100" t="s">
        <v>37</v>
      </c>
      <c r="Y52" s="100" t="s">
        <v>38</v>
      </c>
      <c r="Z52" s="201" t="s">
        <v>388</v>
      </c>
      <c r="AA52" s="207">
        <f>30000*30</f>
        <v>900000</v>
      </c>
      <c r="AB52" s="177" t="s">
        <v>240</v>
      </c>
      <c r="AC52" s="178" t="s">
        <v>241</v>
      </c>
      <c r="AD52" s="178" t="s">
        <v>248</v>
      </c>
    </row>
    <row r="53" spans="1:30" s="179" customFormat="1" ht="80.099999999999994" customHeight="1" x14ac:dyDescent="0.2">
      <c r="A53" s="126" t="s">
        <v>228</v>
      </c>
      <c r="B53" s="126" t="s">
        <v>65</v>
      </c>
      <c r="C53" s="126" t="s">
        <v>273</v>
      </c>
      <c r="D53" s="103" t="s">
        <v>274</v>
      </c>
      <c r="E53" s="99" t="s">
        <v>275</v>
      </c>
      <c r="F53" s="116" t="s">
        <v>276</v>
      </c>
      <c r="G53" s="206">
        <f>30000*30</f>
        <v>900000</v>
      </c>
      <c r="H53" s="60" t="s">
        <v>236</v>
      </c>
      <c r="I53" s="206">
        <f>30000*30</f>
        <v>900000</v>
      </c>
      <c r="J53" s="141" t="s">
        <v>476</v>
      </c>
      <c r="K53" s="145">
        <v>15</v>
      </c>
      <c r="L53" s="99" t="s">
        <v>252</v>
      </c>
      <c r="M53" s="185"/>
      <c r="N53" s="185"/>
      <c r="O53" s="185">
        <v>15</v>
      </c>
      <c r="P53" s="185"/>
      <c r="Q53" s="127" t="s">
        <v>292</v>
      </c>
      <c r="R53" s="127" t="s">
        <v>16</v>
      </c>
      <c r="S53" s="127" t="s">
        <v>219</v>
      </c>
      <c r="T53" s="122" t="s">
        <v>303</v>
      </c>
      <c r="U53" s="122" t="s">
        <v>357</v>
      </c>
      <c r="V53" s="122" t="s">
        <v>222</v>
      </c>
      <c r="W53" s="201" t="s">
        <v>388</v>
      </c>
      <c r="X53" s="100" t="s">
        <v>37</v>
      </c>
      <c r="Y53" s="100" t="s">
        <v>38</v>
      </c>
      <c r="Z53" s="201" t="s">
        <v>388</v>
      </c>
      <c r="AA53" s="207">
        <f>30000*30</f>
        <v>900000</v>
      </c>
      <c r="AB53" s="177" t="s">
        <v>240</v>
      </c>
      <c r="AC53" s="178" t="s">
        <v>241</v>
      </c>
      <c r="AD53" s="178" t="s">
        <v>248</v>
      </c>
    </row>
    <row r="54" spans="1:30" s="179" customFormat="1" ht="80.099999999999994" customHeight="1" x14ac:dyDescent="0.2">
      <c r="A54" s="126" t="s">
        <v>228</v>
      </c>
      <c r="B54" s="126" t="s">
        <v>65</v>
      </c>
      <c r="C54" s="126" t="s">
        <v>273</v>
      </c>
      <c r="D54" s="103" t="s">
        <v>274</v>
      </c>
      <c r="E54" s="99" t="s">
        <v>275</v>
      </c>
      <c r="F54" s="116" t="s">
        <v>276</v>
      </c>
      <c r="G54" s="206">
        <f>30000*15*12</f>
        <v>5400000</v>
      </c>
      <c r="H54" s="60" t="s">
        <v>236</v>
      </c>
      <c r="I54" s="206">
        <f>30000*15*12</f>
        <v>5400000</v>
      </c>
      <c r="J54" s="132" t="s">
        <v>477</v>
      </c>
      <c r="K54" s="145">
        <v>12</v>
      </c>
      <c r="L54" s="99" t="s">
        <v>252</v>
      </c>
      <c r="M54" s="183"/>
      <c r="N54" s="185"/>
      <c r="O54" s="185">
        <v>6</v>
      </c>
      <c r="P54" s="185">
        <v>6</v>
      </c>
      <c r="Q54" s="127" t="s">
        <v>292</v>
      </c>
      <c r="R54" s="127" t="s">
        <v>16</v>
      </c>
      <c r="S54" s="127" t="s">
        <v>219</v>
      </c>
      <c r="T54" s="122" t="s">
        <v>303</v>
      </c>
      <c r="U54" s="122" t="s">
        <v>357</v>
      </c>
      <c r="V54" s="122" t="s">
        <v>222</v>
      </c>
      <c r="W54" s="201" t="s">
        <v>388</v>
      </c>
      <c r="X54" s="100" t="s">
        <v>37</v>
      </c>
      <c r="Y54" s="100" t="s">
        <v>38</v>
      </c>
      <c r="Z54" s="201" t="s">
        <v>388</v>
      </c>
      <c r="AA54" s="207">
        <f>30000*15*12</f>
        <v>5400000</v>
      </c>
      <c r="AB54" s="177" t="s">
        <v>240</v>
      </c>
      <c r="AC54" s="178" t="s">
        <v>241</v>
      </c>
      <c r="AD54" s="178" t="s">
        <v>248</v>
      </c>
    </row>
    <row r="55" spans="1:30" s="179" customFormat="1" ht="80.099999999999994" customHeight="1" x14ac:dyDescent="0.2">
      <c r="A55" s="126" t="s">
        <v>228</v>
      </c>
      <c r="B55" s="126" t="s">
        <v>65</v>
      </c>
      <c r="C55" s="126" t="s">
        <v>273</v>
      </c>
      <c r="D55" s="103" t="s">
        <v>274</v>
      </c>
      <c r="E55" s="99" t="s">
        <v>275</v>
      </c>
      <c r="F55" s="128" t="s">
        <v>276</v>
      </c>
      <c r="G55" s="206">
        <f>30000*15*6</f>
        <v>2700000</v>
      </c>
      <c r="H55" s="60" t="s">
        <v>236</v>
      </c>
      <c r="I55" s="206">
        <f>30000*15*6</f>
        <v>2700000</v>
      </c>
      <c r="J55" s="132" t="s">
        <v>478</v>
      </c>
      <c r="K55" s="145">
        <v>40</v>
      </c>
      <c r="L55" s="99" t="s">
        <v>252</v>
      </c>
      <c r="M55" s="185"/>
      <c r="N55" s="185"/>
      <c r="O55" s="185">
        <v>20</v>
      </c>
      <c r="P55" s="185">
        <v>20</v>
      </c>
      <c r="Q55" s="127" t="s">
        <v>292</v>
      </c>
      <c r="R55" s="127" t="s">
        <v>16</v>
      </c>
      <c r="S55" s="127" t="s">
        <v>219</v>
      </c>
      <c r="T55" s="122" t="s">
        <v>303</v>
      </c>
      <c r="U55" s="122" t="s">
        <v>357</v>
      </c>
      <c r="V55" s="122" t="s">
        <v>222</v>
      </c>
      <c r="W55" s="201" t="s">
        <v>388</v>
      </c>
      <c r="X55" s="100" t="s">
        <v>37</v>
      </c>
      <c r="Y55" s="100" t="s">
        <v>38</v>
      </c>
      <c r="Z55" s="201" t="s">
        <v>388</v>
      </c>
      <c r="AA55" s="207">
        <f>30000*15*6</f>
        <v>2700000</v>
      </c>
      <c r="AB55" s="177" t="s">
        <v>240</v>
      </c>
      <c r="AC55" s="178" t="s">
        <v>241</v>
      </c>
      <c r="AD55" s="178" t="s">
        <v>248</v>
      </c>
    </row>
    <row r="56" spans="1:30" s="179" customFormat="1" ht="80.099999999999994" customHeight="1" x14ac:dyDescent="0.2">
      <c r="A56" s="126" t="s">
        <v>228</v>
      </c>
      <c r="B56" s="126" t="s">
        <v>65</v>
      </c>
      <c r="C56" s="126" t="s">
        <v>273</v>
      </c>
      <c r="D56" s="129" t="s">
        <v>274</v>
      </c>
      <c r="E56" s="130" t="s">
        <v>275</v>
      </c>
      <c r="F56" s="128" t="s">
        <v>276</v>
      </c>
      <c r="G56" s="208">
        <v>500000</v>
      </c>
      <c r="H56" s="60" t="s">
        <v>236</v>
      </c>
      <c r="I56" s="208">
        <v>500000</v>
      </c>
      <c r="J56" s="209" t="s">
        <v>278</v>
      </c>
      <c r="K56" s="187">
        <v>1</v>
      </c>
      <c r="L56" s="101" t="s">
        <v>252</v>
      </c>
      <c r="M56" s="183"/>
      <c r="N56" s="210"/>
      <c r="O56" s="210"/>
      <c r="P56" s="210">
        <v>1</v>
      </c>
      <c r="Q56" s="127" t="s">
        <v>292</v>
      </c>
      <c r="R56" s="127" t="s">
        <v>16</v>
      </c>
      <c r="S56" s="127" t="s">
        <v>219</v>
      </c>
      <c r="T56" s="122" t="s">
        <v>303</v>
      </c>
      <c r="U56" s="122" t="s">
        <v>357</v>
      </c>
      <c r="V56" s="122" t="s">
        <v>222</v>
      </c>
      <c r="W56" s="201" t="s">
        <v>388</v>
      </c>
      <c r="X56" s="100" t="s">
        <v>37</v>
      </c>
      <c r="Y56" s="100" t="s">
        <v>38</v>
      </c>
      <c r="Z56" s="201" t="s">
        <v>388</v>
      </c>
      <c r="AA56" s="211">
        <v>500000</v>
      </c>
      <c r="AB56" s="177" t="s">
        <v>240</v>
      </c>
      <c r="AC56" s="178" t="s">
        <v>241</v>
      </c>
      <c r="AD56" s="178" t="s">
        <v>248</v>
      </c>
    </row>
    <row r="57" spans="1:30" s="179" customFormat="1" ht="80.099999999999994" customHeight="1" x14ac:dyDescent="0.2">
      <c r="A57" s="126" t="s">
        <v>228</v>
      </c>
      <c r="B57" s="126" t="s">
        <v>65</v>
      </c>
      <c r="C57" s="126" t="s">
        <v>273</v>
      </c>
      <c r="D57" s="103" t="s">
        <v>274</v>
      </c>
      <c r="E57" s="99" t="s">
        <v>275</v>
      </c>
      <c r="F57" s="116" t="s">
        <v>276</v>
      </c>
      <c r="G57" s="212">
        <v>800000</v>
      </c>
      <c r="H57" s="60" t="s">
        <v>236</v>
      </c>
      <c r="I57" s="212">
        <v>800000</v>
      </c>
      <c r="J57" s="213" t="s">
        <v>281</v>
      </c>
      <c r="K57" s="145">
        <v>1</v>
      </c>
      <c r="L57" s="99" t="s">
        <v>252</v>
      </c>
      <c r="M57" s="183"/>
      <c r="N57" s="143"/>
      <c r="O57" s="143"/>
      <c r="P57" s="143">
        <v>1</v>
      </c>
      <c r="Q57" s="127" t="s">
        <v>292</v>
      </c>
      <c r="R57" s="127" t="s">
        <v>16</v>
      </c>
      <c r="S57" s="127" t="s">
        <v>219</v>
      </c>
      <c r="T57" s="122" t="s">
        <v>303</v>
      </c>
      <c r="U57" s="122" t="s">
        <v>357</v>
      </c>
      <c r="V57" s="122" t="s">
        <v>222</v>
      </c>
      <c r="W57" s="201" t="s">
        <v>388</v>
      </c>
      <c r="X57" s="100" t="s">
        <v>37</v>
      </c>
      <c r="Y57" s="100" t="s">
        <v>38</v>
      </c>
      <c r="Z57" s="201" t="s">
        <v>388</v>
      </c>
      <c r="AA57" s="214">
        <v>800000</v>
      </c>
      <c r="AB57" s="177" t="s">
        <v>240</v>
      </c>
      <c r="AC57" s="178" t="s">
        <v>241</v>
      </c>
      <c r="AD57" s="178" t="s">
        <v>248</v>
      </c>
    </row>
    <row r="58" spans="1:30" s="179" customFormat="1" ht="80.099999999999994" customHeight="1" x14ac:dyDescent="0.2">
      <c r="A58" s="126" t="s">
        <v>228</v>
      </c>
      <c r="B58" s="126" t="s">
        <v>65</v>
      </c>
      <c r="C58" s="126" t="s">
        <v>273</v>
      </c>
      <c r="D58" s="103" t="s">
        <v>274</v>
      </c>
      <c r="E58" s="99" t="s">
        <v>275</v>
      </c>
      <c r="F58" s="116" t="s">
        <v>276</v>
      </c>
      <c r="G58" s="206">
        <v>1000000</v>
      </c>
      <c r="H58" s="60" t="s">
        <v>236</v>
      </c>
      <c r="I58" s="206">
        <v>1000000</v>
      </c>
      <c r="J58" s="215" t="s">
        <v>479</v>
      </c>
      <c r="K58" s="145">
        <v>10</v>
      </c>
      <c r="L58" s="99" t="s">
        <v>252</v>
      </c>
      <c r="M58" s="183">
        <v>10</v>
      </c>
      <c r="N58" s="143"/>
      <c r="O58" s="143"/>
      <c r="P58" s="143"/>
      <c r="Q58" s="127" t="s">
        <v>292</v>
      </c>
      <c r="R58" s="127" t="s">
        <v>16</v>
      </c>
      <c r="S58" s="127" t="s">
        <v>219</v>
      </c>
      <c r="T58" s="122" t="s">
        <v>303</v>
      </c>
      <c r="U58" s="122" t="s">
        <v>357</v>
      </c>
      <c r="V58" s="122" t="s">
        <v>222</v>
      </c>
      <c r="W58" s="201" t="s">
        <v>388</v>
      </c>
      <c r="X58" s="100" t="s">
        <v>37</v>
      </c>
      <c r="Y58" s="100" t="s">
        <v>38</v>
      </c>
      <c r="Z58" s="201" t="s">
        <v>388</v>
      </c>
      <c r="AA58" s="207">
        <v>1000000</v>
      </c>
      <c r="AB58" s="177" t="s">
        <v>240</v>
      </c>
      <c r="AC58" s="178" t="s">
        <v>241</v>
      </c>
      <c r="AD58" s="178" t="s">
        <v>248</v>
      </c>
    </row>
    <row r="59" spans="1:30" s="179" customFormat="1" ht="80.099999999999994" customHeight="1" x14ac:dyDescent="0.2">
      <c r="A59" s="126" t="s">
        <v>228</v>
      </c>
      <c r="B59" s="126" t="s">
        <v>65</v>
      </c>
      <c r="C59" s="126" t="s">
        <v>273</v>
      </c>
      <c r="D59" s="103" t="s">
        <v>274</v>
      </c>
      <c r="E59" s="99" t="s">
        <v>275</v>
      </c>
      <c r="F59" s="116" t="s">
        <v>276</v>
      </c>
      <c r="G59" s="206">
        <v>1220000</v>
      </c>
      <c r="H59" s="60" t="s">
        <v>236</v>
      </c>
      <c r="I59" s="206">
        <v>1220000</v>
      </c>
      <c r="J59" s="215" t="s">
        <v>480</v>
      </c>
      <c r="K59" s="145">
        <v>10</v>
      </c>
      <c r="L59" s="99" t="s">
        <v>252</v>
      </c>
      <c r="M59" s="183"/>
      <c r="N59" s="143">
        <v>10</v>
      </c>
      <c r="O59" s="143"/>
      <c r="P59" s="122"/>
      <c r="Q59" s="127" t="s">
        <v>292</v>
      </c>
      <c r="R59" s="127" t="s">
        <v>16</v>
      </c>
      <c r="S59" s="127" t="s">
        <v>219</v>
      </c>
      <c r="T59" s="122" t="s">
        <v>303</v>
      </c>
      <c r="U59" s="122" t="s">
        <v>357</v>
      </c>
      <c r="V59" s="122" t="s">
        <v>222</v>
      </c>
      <c r="W59" s="201" t="s">
        <v>388</v>
      </c>
      <c r="X59" s="100" t="s">
        <v>37</v>
      </c>
      <c r="Y59" s="100" t="s">
        <v>38</v>
      </c>
      <c r="Z59" s="201" t="s">
        <v>388</v>
      </c>
      <c r="AA59" s="207">
        <v>1220000</v>
      </c>
      <c r="AB59" s="177" t="s">
        <v>240</v>
      </c>
      <c r="AC59" s="178" t="s">
        <v>241</v>
      </c>
      <c r="AD59" s="178" t="s">
        <v>248</v>
      </c>
    </row>
    <row r="60" spans="1:30" s="179" customFormat="1" ht="80.099999999999994" customHeight="1" x14ac:dyDescent="0.2">
      <c r="A60" s="126" t="s">
        <v>228</v>
      </c>
      <c r="B60" s="126" t="s">
        <v>65</v>
      </c>
      <c r="C60" s="126" t="s">
        <v>273</v>
      </c>
      <c r="D60" s="103" t="s">
        <v>274</v>
      </c>
      <c r="E60" s="99" t="s">
        <v>275</v>
      </c>
      <c r="F60" s="116" t="s">
        <v>276</v>
      </c>
      <c r="G60" s="206">
        <v>1000000</v>
      </c>
      <c r="H60" s="60" t="s">
        <v>236</v>
      </c>
      <c r="I60" s="206">
        <v>1000000</v>
      </c>
      <c r="J60" s="215" t="s">
        <v>282</v>
      </c>
      <c r="K60" s="145">
        <v>10</v>
      </c>
      <c r="L60" s="99" t="s">
        <v>252</v>
      </c>
      <c r="M60" s="183"/>
      <c r="N60" s="64"/>
      <c r="O60" s="64">
        <v>10</v>
      </c>
      <c r="P60" s="64"/>
      <c r="Q60" s="127" t="s">
        <v>292</v>
      </c>
      <c r="R60" s="127" t="s">
        <v>16</v>
      </c>
      <c r="S60" s="127" t="s">
        <v>219</v>
      </c>
      <c r="T60" s="122" t="s">
        <v>303</v>
      </c>
      <c r="U60" s="122" t="s">
        <v>357</v>
      </c>
      <c r="V60" s="122" t="s">
        <v>222</v>
      </c>
      <c r="W60" s="201" t="s">
        <v>388</v>
      </c>
      <c r="X60" s="100" t="s">
        <v>37</v>
      </c>
      <c r="Y60" s="100" t="s">
        <v>38</v>
      </c>
      <c r="Z60" s="201" t="s">
        <v>388</v>
      </c>
      <c r="AA60" s="207">
        <v>1000000</v>
      </c>
      <c r="AB60" s="177" t="s">
        <v>240</v>
      </c>
      <c r="AC60" s="178" t="s">
        <v>241</v>
      </c>
      <c r="AD60" s="178" t="s">
        <v>248</v>
      </c>
    </row>
    <row r="61" spans="1:30" s="179" customFormat="1" ht="80.099999999999994" customHeight="1" x14ac:dyDescent="0.2">
      <c r="A61" s="126" t="s">
        <v>228</v>
      </c>
      <c r="B61" s="126" t="s">
        <v>65</v>
      </c>
      <c r="C61" s="126" t="s">
        <v>273</v>
      </c>
      <c r="D61" s="103" t="s">
        <v>274</v>
      </c>
      <c r="E61" s="99" t="s">
        <v>275</v>
      </c>
      <c r="F61" s="116" t="s">
        <v>276</v>
      </c>
      <c r="G61" s="206">
        <v>300000</v>
      </c>
      <c r="H61" s="60" t="s">
        <v>236</v>
      </c>
      <c r="I61" s="206">
        <v>300000</v>
      </c>
      <c r="J61" s="213" t="s">
        <v>283</v>
      </c>
      <c r="K61" s="145">
        <v>1</v>
      </c>
      <c r="L61" s="145" t="s">
        <v>252</v>
      </c>
      <c r="M61" s="190"/>
      <c r="N61" s="145"/>
      <c r="O61" s="190"/>
      <c r="P61" s="190">
        <v>1</v>
      </c>
      <c r="Q61" s="127" t="s">
        <v>292</v>
      </c>
      <c r="R61" s="127" t="s">
        <v>16</v>
      </c>
      <c r="S61" s="127" t="s">
        <v>219</v>
      </c>
      <c r="T61" s="122" t="s">
        <v>303</v>
      </c>
      <c r="U61" s="122" t="s">
        <v>357</v>
      </c>
      <c r="V61" s="122" t="s">
        <v>222</v>
      </c>
      <c r="W61" s="201" t="s">
        <v>388</v>
      </c>
      <c r="X61" s="100" t="s">
        <v>37</v>
      </c>
      <c r="Y61" s="100" t="s">
        <v>38</v>
      </c>
      <c r="Z61" s="201" t="s">
        <v>388</v>
      </c>
      <c r="AA61" s="207">
        <v>300000</v>
      </c>
      <c r="AB61" s="177" t="s">
        <v>240</v>
      </c>
      <c r="AC61" s="178" t="s">
        <v>241</v>
      </c>
      <c r="AD61" s="178" t="s">
        <v>248</v>
      </c>
    </row>
    <row r="62" spans="1:30" s="179" customFormat="1" ht="80.099999999999994" customHeight="1" x14ac:dyDescent="0.2">
      <c r="A62" s="126" t="s">
        <v>228</v>
      </c>
      <c r="B62" s="126" t="s">
        <v>65</v>
      </c>
      <c r="C62" s="126" t="s">
        <v>273</v>
      </c>
      <c r="D62" s="103" t="s">
        <v>274</v>
      </c>
      <c r="E62" s="99" t="s">
        <v>275</v>
      </c>
      <c r="F62" s="116" t="s">
        <v>276</v>
      </c>
      <c r="G62" s="63">
        <v>5000000</v>
      </c>
      <c r="H62" s="60" t="s">
        <v>236</v>
      </c>
      <c r="I62" s="63">
        <v>5000000</v>
      </c>
      <c r="J62" s="131" t="s">
        <v>284</v>
      </c>
      <c r="K62" s="145">
        <v>10</v>
      </c>
      <c r="L62" s="145" t="s">
        <v>252</v>
      </c>
      <c r="M62" s="145">
        <v>2</v>
      </c>
      <c r="N62" s="145">
        <v>3</v>
      </c>
      <c r="O62" s="145">
        <v>3</v>
      </c>
      <c r="P62" s="145">
        <v>2</v>
      </c>
      <c r="Q62" s="127" t="s">
        <v>292</v>
      </c>
      <c r="R62" s="127" t="s">
        <v>16</v>
      </c>
      <c r="S62" s="127" t="s">
        <v>219</v>
      </c>
      <c r="T62" s="122" t="s">
        <v>303</v>
      </c>
      <c r="U62" s="122" t="s">
        <v>357</v>
      </c>
      <c r="V62" s="122" t="s">
        <v>222</v>
      </c>
      <c r="W62" s="201" t="s">
        <v>388</v>
      </c>
      <c r="X62" s="100" t="s">
        <v>37</v>
      </c>
      <c r="Y62" s="100" t="s">
        <v>38</v>
      </c>
      <c r="Z62" s="201" t="s">
        <v>388</v>
      </c>
      <c r="AA62" s="70">
        <v>5000000</v>
      </c>
      <c r="AB62" s="177" t="s">
        <v>240</v>
      </c>
      <c r="AC62" s="178" t="s">
        <v>241</v>
      </c>
      <c r="AD62" s="178" t="s">
        <v>248</v>
      </c>
    </row>
    <row r="63" spans="1:30" s="179" customFormat="1" ht="80.099999999999994" customHeight="1" x14ac:dyDescent="0.2">
      <c r="A63" s="67" t="s">
        <v>226</v>
      </c>
      <c r="B63" s="132" t="s">
        <v>92</v>
      </c>
      <c r="C63" s="133" t="s">
        <v>227</v>
      </c>
      <c r="D63" s="103" t="s">
        <v>192</v>
      </c>
      <c r="E63" s="122" t="s">
        <v>285</v>
      </c>
      <c r="F63" s="132" t="s">
        <v>286</v>
      </c>
      <c r="G63" s="63">
        <v>19800000</v>
      </c>
      <c r="H63" s="60" t="s">
        <v>236</v>
      </c>
      <c r="I63" s="63">
        <v>19800000</v>
      </c>
      <c r="J63" s="134" t="s">
        <v>287</v>
      </c>
      <c r="K63" s="121">
        <v>100</v>
      </c>
      <c r="L63" s="122" t="s">
        <v>108</v>
      </c>
      <c r="M63" s="135">
        <v>0.25</v>
      </c>
      <c r="N63" s="135">
        <v>0.25</v>
      </c>
      <c r="O63" s="135">
        <v>0.25</v>
      </c>
      <c r="P63" s="135">
        <v>0.25</v>
      </c>
      <c r="Q63" s="122" t="s">
        <v>216</v>
      </c>
      <c r="R63" s="122" t="s">
        <v>20</v>
      </c>
      <c r="S63" s="33"/>
      <c r="T63" s="58"/>
      <c r="U63" s="58"/>
      <c r="V63" s="58"/>
      <c r="W63" s="122" t="s">
        <v>384</v>
      </c>
      <c r="X63" s="100" t="s">
        <v>37</v>
      </c>
      <c r="Y63" s="100" t="s">
        <v>38</v>
      </c>
      <c r="Z63" s="122" t="s">
        <v>384</v>
      </c>
      <c r="AA63" s="70">
        <v>19800000</v>
      </c>
      <c r="AB63" s="60" t="s">
        <v>237</v>
      </c>
      <c r="AC63" s="60" t="s">
        <v>238</v>
      </c>
      <c r="AD63" s="178" t="s">
        <v>239</v>
      </c>
    </row>
    <row r="64" spans="1:30" s="179" customFormat="1" ht="80.099999999999994" customHeight="1" x14ac:dyDescent="0.2">
      <c r="A64" s="58" t="s">
        <v>226</v>
      </c>
      <c r="B64" s="136" t="s">
        <v>92</v>
      </c>
      <c r="C64" s="58" t="s">
        <v>227</v>
      </c>
      <c r="D64" s="103" t="s">
        <v>192</v>
      </c>
      <c r="E64" s="103" t="s">
        <v>235</v>
      </c>
      <c r="F64" s="137" t="s">
        <v>197</v>
      </c>
      <c r="G64" s="138">
        <v>2000000</v>
      </c>
      <c r="H64" s="216" t="s">
        <v>395</v>
      </c>
      <c r="I64" s="138">
        <v>2000000</v>
      </c>
      <c r="J64" s="103" t="s">
        <v>201</v>
      </c>
      <c r="K64" s="121">
        <v>4</v>
      </c>
      <c r="L64" s="122" t="s">
        <v>215</v>
      </c>
      <c r="M64" s="139">
        <v>1</v>
      </c>
      <c r="N64" s="139">
        <v>1</v>
      </c>
      <c r="O64" s="139">
        <v>1</v>
      </c>
      <c r="P64" s="139">
        <v>1</v>
      </c>
      <c r="Q64" s="103" t="s">
        <v>217</v>
      </c>
      <c r="R64" s="103" t="s">
        <v>218</v>
      </c>
      <c r="S64" s="132" t="s">
        <v>219</v>
      </c>
      <c r="T64" s="132" t="s">
        <v>221</v>
      </c>
      <c r="U64" s="132" t="s">
        <v>224</v>
      </c>
      <c r="V64" s="132" t="s">
        <v>222</v>
      </c>
      <c r="W64" s="103" t="s">
        <v>386</v>
      </c>
      <c r="X64" s="126" t="s">
        <v>52</v>
      </c>
      <c r="Y64" s="140" t="s">
        <v>39</v>
      </c>
      <c r="Z64" s="103" t="s">
        <v>386</v>
      </c>
      <c r="AA64" s="138">
        <v>2000000</v>
      </c>
      <c r="AB64" s="141" t="s">
        <v>237</v>
      </c>
      <c r="AC64" s="103" t="s">
        <v>238</v>
      </c>
      <c r="AD64" s="103" t="s">
        <v>239</v>
      </c>
    </row>
    <row r="65" spans="1:30" s="179" customFormat="1" ht="80.099999999999994" customHeight="1" x14ac:dyDescent="0.2">
      <c r="A65" s="58" t="s">
        <v>226</v>
      </c>
      <c r="B65" s="136" t="s">
        <v>92</v>
      </c>
      <c r="C65" s="58" t="s">
        <v>227</v>
      </c>
      <c r="D65" s="103" t="s">
        <v>192</v>
      </c>
      <c r="E65" s="103" t="s">
        <v>235</v>
      </c>
      <c r="F65" s="137" t="s">
        <v>197</v>
      </c>
      <c r="G65" s="138">
        <v>0</v>
      </c>
      <c r="H65" s="216" t="s">
        <v>395</v>
      </c>
      <c r="I65" s="138">
        <v>0</v>
      </c>
      <c r="J65" s="103" t="s">
        <v>202</v>
      </c>
      <c r="K65" s="121">
        <v>95</v>
      </c>
      <c r="L65" s="122" t="s">
        <v>108</v>
      </c>
      <c r="M65" s="135">
        <v>0.25</v>
      </c>
      <c r="N65" s="135">
        <v>0.25</v>
      </c>
      <c r="O65" s="135">
        <v>0.25</v>
      </c>
      <c r="P65" s="135">
        <v>0.2</v>
      </c>
      <c r="Q65" s="103" t="s">
        <v>217</v>
      </c>
      <c r="R65" s="103" t="s">
        <v>218</v>
      </c>
      <c r="S65" s="132" t="s">
        <v>219</v>
      </c>
      <c r="T65" s="132" t="s">
        <v>221</v>
      </c>
      <c r="U65" s="132" t="s">
        <v>224</v>
      </c>
      <c r="V65" s="132" t="s">
        <v>222</v>
      </c>
      <c r="W65" s="103" t="s">
        <v>386</v>
      </c>
      <c r="X65" s="126" t="s">
        <v>52</v>
      </c>
      <c r="Y65" s="140" t="s">
        <v>39</v>
      </c>
      <c r="Z65" s="103" t="s">
        <v>386</v>
      </c>
      <c r="AA65" s="138">
        <v>0</v>
      </c>
      <c r="AB65" s="141" t="s">
        <v>237</v>
      </c>
      <c r="AC65" s="103" t="s">
        <v>238</v>
      </c>
      <c r="AD65" s="103" t="s">
        <v>239</v>
      </c>
    </row>
    <row r="66" spans="1:30" s="179" customFormat="1" ht="80.099999999999994" customHeight="1" x14ac:dyDescent="0.2">
      <c r="A66" s="58" t="s">
        <v>226</v>
      </c>
      <c r="B66" s="136" t="s">
        <v>92</v>
      </c>
      <c r="C66" s="58" t="s">
        <v>227</v>
      </c>
      <c r="D66" s="103" t="s">
        <v>192</v>
      </c>
      <c r="E66" s="103" t="s">
        <v>235</v>
      </c>
      <c r="F66" s="137" t="s">
        <v>197</v>
      </c>
      <c r="G66" s="138">
        <v>0</v>
      </c>
      <c r="H66" s="216" t="s">
        <v>395</v>
      </c>
      <c r="I66" s="138">
        <v>0</v>
      </c>
      <c r="J66" s="103" t="s">
        <v>203</v>
      </c>
      <c r="K66" s="121">
        <v>100</v>
      </c>
      <c r="L66" s="122" t="s">
        <v>108</v>
      </c>
      <c r="M66" s="135">
        <v>0.25</v>
      </c>
      <c r="N66" s="135">
        <v>0.25</v>
      </c>
      <c r="O66" s="135">
        <v>0.25</v>
      </c>
      <c r="P66" s="135">
        <v>0.25</v>
      </c>
      <c r="Q66" s="103" t="s">
        <v>217</v>
      </c>
      <c r="R66" s="103" t="s">
        <v>218</v>
      </c>
      <c r="S66" s="132" t="s">
        <v>219</v>
      </c>
      <c r="T66" s="132" t="s">
        <v>221</v>
      </c>
      <c r="U66" s="132" t="s">
        <v>224</v>
      </c>
      <c r="V66" s="132" t="s">
        <v>222</v>
      </c>
      <c r="W66" s="103" t="s">
        <v>386</v>
      </c>
      <c r="X66" s="126" t="s">
        <v>52</v>
      </c>
      <c r="Y66" s="140" t="s">
        <v>39</v>
      </c>
      <c r="Z66" s="103" t="s">
        <v>386</v>
      </c>
      <c r="AA66" s="138">
        <v>0</v>
      </c>
      <c r="AB66" s="141" t="s">
        <v>237</v>
      </c>
      <c r="AC66" s="103" t="s">
        <v>238</v>
      </c>
      <c r="AD66" s="103" t="s">
        <v>239</v>
      </c>
    </row>
    <row r="67" spans="1:30" s="179" customFormat="1" ht="80.099999999999994" customHeight="1" x14ac:dyDescent="0.2">
      <c r="A67" s="58" t="s">
        <v>226</v>
      </c>
      <c r="B67" s="136" t="s">
        <v>92</v>
      </c>
      <c r="C67" s="58" t="s">
        <v>227</v>
      </c>
      <c r="D67" s="103" t="s">
        <v>192</v>
      </c>
      <c r="E67" s="103" t="s">
        <v>235</v>
      </c>
      <c r="F67" s="137" t="s">
        <v>197</v>
      </c>
      <c r="G67" s="138">
        <v>28800000</v>
      </c>
      <c r="H67" s="216" t="s">
        <v>395</v>
      </c>
      <c r="I67" s="138">
        <v>28800000</v>
      </c>
      <c r="J67" s="103" t="s">
        <v>204</v>
      </c>
      <c r="K67" s="121">
        <v>100</v>
      </c>
      <c r="L67" s="122" t="s">
        <v>108</v>
      </c>
      <c r="M67" s="135">
        <v>0.25</v>
      </c>
      <c r="N67" s="135">
        <v>0.25</v>
      </c>
      <c r="O67" s="135">
        <v>0.25</v>
      </c>
      <c r="P67" s="135">
        <v>0.25</v>
      </c>
      <c r="Q67" s="103" t="s">
        <v>217</v>
      </c>
      <c r="R67" s="103" t="s">
        <v>218</v>
      </c>
      <c r="S67" s="132" t="s">
        <v>219</v>
      </c>
      <c r="T67" s="132" t="s">
        <v>221</v>
      </c>
      <c r="U67" s="132" t="s">
        <v>224</v>
      </c>
      <c r="V67" s="132" t="s">
        <v>222</v>
      </c>
      <c r="W67" s="103" t="s">
        <v>386</v>
      </c>
      <c r="X67" s="126" t="s">
        <v>52</v>
      </c>
      <c r="Y67" s="140" t="s">
        <v>39</v>
      </c>
      <c r="Z67" s="103" t="s">
        <v>386</v>
      </c>
      <c r="AA67" s="138">
        <v>28800000</v>
      </c>
      <c r="AB67" s="141" t="s">
        <v>237</v>
      </c>
      <c r="AC67" s="103" t="s">
        <v>238</v>
      </c>
      <c r="AD67" s="103" t="s">
        <v>239</v>
      </c>
    </row>
    <row r="68" spans="1:30" s="179" customFormat="1" ht="80.099999999999994" customHeight="1" x14ac:dyDescent="0.2">
      <c r="A68" s="58" t="s">
        <v>226</v>
      </c>
      <c r="B68" s="136" t="s">
        <v>92</v>
      </c>
      <c r="C68" s="58" t="s">
        <v>227</v>
      </c>
      <c r="D68" s="103" t="s">
        <v>192</v>
      </c>
      <c r="E68" s="103" t="s">
        <v>235</v>
      </c>
      <c r="F68" s="137" t="s">
        <v>197</v>
      </c>
      <c r="G68" s="138">
        <v>28800000</v>
      </c>
      <c r="H68" s="216" t="s">
        <v>395</v>
      </c>
      <c r="I68" s="138">
        <v>28800000</v>
      </c>
      <c r="J68" s="103" t="s">
        <v>205</v>
      </c>
      <c r="K68" s="121">
        <v>4</v>
      </c>
      <c r="L68" s="122" t="s">
        <v>215</v>
      </c>
      <c r="M68" s="139">
        <v>1</v>
      </c>
      <c r="N68" s="139">
        <v>1</v>
      </c>
      <c r="O68" s="139">
        <v>1</v>
      </c>
      <c r="P68" s="139">
        <v>1</v>
      </c>
      <c r="Q68" s="103" t="s">
        <v>217</v>
      </c>
      <c r="R68" s="103" t="s">
        <v>218</v>
      </c>
      <c r="S68" s="132" t="s">
        <v>219</v>
      </c>
      <c r="T68" s="132" t="s">
        <v>221</v>
      </c>
      <c r="U68" s="132" t="s">
        <v>224</v>
      </c>
      <c r="V68" s="132" t="s">
        <v>222</v>
      </c>
      <c r="W68" s="103" t="s">
        <v>386</v>
      </c>
      <c r="X68" s="126" t="s">
        <v>52</v>
      </c>
      <c r="Y68" s="140" t="s">
        <v>39</v>
      </c>
      <c r="Z68" s="103" t="s">
        <v>386</v>
      </c>
      <c r="AA68" s="138">
        <v>28800000</v>
      </c>
      <c r="AB68" s="141" t="s">
        <v>237</v>
      </c>
      <c r="AC68" s="103" t="s">
        <v>238</v>
      </c>
      <c r="AD68" s="103" t="s">
        <v>239</v>
      </c>
    </row>
    <row r="69" spans="1:30" s="179" customFormat="1" ht="80.099999999999994" customHeight="1" x14ac:dyDescent="0.2">
      <c r="A69" s="58" t="s">
        <v>226</v>
      </c>
      <c r="B69" s="136" t="s">
        <v>92</v>
      </c>
      <c r="C69" s="58" t="s">
        <v>227</v>
      </c>
      <c r="D69" s="103" t="s">
        <v>192</v>
      </c>
      <c r="E69" s="103" t="s">
        <v>235</v>
      </c>
      <c r="F69" s="137" t="s">
        <v>197</v>
      </c>
      <c r="G69" s="138">
        <v>45703223830</v>
      </c>
      <c r="H69" s="216" t="s">
        <v>405</v>
      </c>
      <c r="I69" s="138">
        <v>45703223830</v>
      </c>
      <c r="J69" s="103" t="s">
        <v>206</v>
      </c>
      <c r="K69" s="121">
        <v>100</v>
      </c>
      <c r="L69" s="122" t="s">
        <v>108</v>
      </c>
      <c r="M69" s="135">
        <v>0.25</v>
      </c>
      <c r="N69" s="135">
        <v>0.25</v>
      </c>
      <c r="O69" s="135">
        <v>0.25</v>
      </c>
      <c r="P69" s="135">
        <v>0.25</v>
      </c>
      <c r="Q69" s="103" t="s">
        <v>217</v>
      </c>
      <c r="R69" s="103" t="s">
        <v>218</v>
      </c>
      <c r="S69" s="132" t="s">
        <v>219</v>
      </c>
      <c r="T69" s="132" t="s">
        <v>221</v>
      </c>
      <c r="U69" s="132" t="s">
        <v>224</v>
      </c>
      <c r="V69" s="132" t="s">
        <v>222</v>
      </c>
      <c r="W69" s="103" t="s">
        <v>385</v>
      </c>
      <c r="X69" s="126" t="s">
        <v>52</v>
      </c>
      <c r="Y69" s="140" t="s">
        <v>39</v>
      </c>
      <c r="Z69" s="103" t="s">
        <v>385</v>
      </c>
      <c r="AA69" s="138">
        <v>45703223830</v>
      </c>
      <c r="AB69" s="141" t="s">
        <v>237</v>
      </c>
      <c r="AC69" s="103" t="s">
        <v>238</v>
      </c>
      <c r="AD69" s="103" t="s">
        <v>239</v>
      </c>
    </row>
    <row r="70" spans="1:30" s="179" customFormat="1" ht="80.099999999999994" customHeight="1" x14ac:dyDescent="0.2">
      <c r="A70" s="58" t="s">
        <v>226</v>
      </c>
      <c r="B70" s="136" t="s">
        <v>92</v>
      </c>
      <c r="C70" s="58" t="s">
        <v>227</v>
      </c>
      <c r="D70" s="103" t="s">
        <v>192</v>
      </c>
      <c r="E70" s="103" t="s">
        <v>235</v>
      </c>
      <c r="F70" s="137" t="s">
        <v>197</v>
      </c>
      <c r="G70" s="138">
        <v>28800000</v>
      </c>
      <c r="H70" s="216" t="s">
        <v>395</v>
      </c>
      <c r="I70" s="138">
        <v>28800000</v>
      </c>
      <c r="J70" s="103" t="s">
        <v>207</v>
      </c>
      <c r="K70" s="121">
        <v>100</v>
      </c>
      <c r="L70" s="122" t="s">
        <v>108</v>
      </c>
      <c r="M70" s="135">
        <v>0.25</v>
      </c>
      <c r="N70" s="135">
        <v>0.25</v>
      </c>
      <c r="O70" s="135">
        <v>0.25</v>
      </c>
      <c r="P70" s="135">
        <v>0.25</v>
      </c>
      <c r="Q70" s="103" t="s">
        <v>217</v>
      </c>
      <c r="R70" s="103" t="s">
        <v>218</v>
      </c>
      <c r="S70" s="132" t="s">
        <v>219</v>
      </c>
      <c r="T70" s="132" t="s">
        <v>221</v>
      </c>
      <c r="U70" s="132" t="s">
        <v>224</v>
      </c>
      <c r="V70" s="132" t="s">
        <v>222</v>
      </c>
      <c r="W70" s="103" t="s">
        <v>386</v>
      </c>
      <c r="X70" s="126" t="s">
        <v>52</v>
      </c>
      <c r="Y70" s="140" t="s">
        <v>39</v>
      </c>
      <c r="Z70" s="103" t="s">
        <v>386</v>
      </c>
      <c r="AA70" s="138">
        <v>28800000</v>
      </c>
      <c r="AB70" s="141" t="s">
        <v>237</v>
      </c>
      <c r="AC70" s="103" t="s">
        <v>238</v>
      </c>
      <c r="AD70" s="103" t="s">
        <v>239</v>
      </c>
    </row>
    <row r="71" spans="1:30" s="179" customFormat="1" ht="80.099999999999994" customHeight="1" x14ac:dyDescent="0.2">
      <c r="A71" s="58" t="s">
        <v>226</v>
      </c>
      <c r="B71" s="136" t="s">
        <v>92</v>
      </c>
      <c r="C71" s="58" t="s">
        <v>227</v>
      </c>
      <c r="D71" s="103" t="s">
        <v>192</v>
      </c>
      <c r="E71" s="103" t="s">
        <v>235</v>
      </c>
      <c r="F71" s="137" t="s">
        <v>197</v>
      </c>
      <c r="G71" s="138">
        <v>0</v>
      </c>
      <c r="H71" s="216" t="s">
        <v>395</v>
      </c>
      <c r="I71" s="138">
        <v>0</v>
      </c>
      <c r="J71" s="103" t="s">
        <v>288</v>
      </c>
      <c r="K71" s="121">
        <v>100</v>
      </c>
      <c r="L71" s="122" t="s">
        <v>108</v>
      </c>
      <c r="M71" s="135">
        <v>0.25</v>
      </c>
      <c r="N71" s="135">
        <v>0.25</v>
      </c>
      <c r="O71" s="135">
        <v>0.25</v>
      </c>
      <c r="P71" s="135">
        <v>0.25</v>
      </c>
      <c r="Q71" s="103" t="s">
        <v>217</v>
      </c>
      <c r="R71" s="103" t="s">
        <v>218</v>
      </c>
      <c r="S71" s="132" t="s">
        <v>219</v>
      </c>
      <c r="T71" s="132" t="s">
        <v>221</v>
      </c>
      <c r="U71" s="132" t="s">
        <v>224</v>
      </c>
      <c r="V71" s="132" t="s">
        <v>222</v>
      </c>
      <c r="W71" s="103" t="s">
        <v>386</v>
      </c>
      <c r="X71" s="126" t="s">
        <v>52</v>
      </c>
      <c r="Y71" s="140" t="s">
        <v>39</v>
      </c>
      <c r="Z71" s="103" t="s">
        <v>386</v>
      </c>
      <c r="AA71" s="138">
        <v>0</v>
      </c>
      <c r="AB71" s="141" t="s">
        <v>237</v>
      </c>
      <c r="AC71" s="103" t="s">
        <v>238</v>
      </c>
      <c r="AD71" s="103" t="s">
        <v>239</v>
      </c>
    </row>
    <row r="72" spans="1:30" s="179" customFormat="1" ht="80.099999999999994" customHeight="1" x14ac:dyDescent="0.2">
      <c r="A72" s="58" t="s">
        <v>226</v>
      </c>
      <c r="B72" s="136" t="s">
        <v>92</v>
      </c>
      <c r="C72" s="58" t="s">
        <v>227</v>
      </c>
      <c r="D72" s="103" t="s">
        <v>192</v>
      </c>
      <c r="E72" s="103" t="s">
        <v>235</v>
      </c>
      <c r="F72" s="137" t="s">
        <v>197</v>
      </c>
      <c r="G72" s="138">
        <v>0</v>
      </c>
      <c r="H72" s="216" t="s">
        <v>395</v>
      </c>
      <c r="I72" s="138">
        <v>0</v>
      </c>
      <c r="J72" s="103" t="s">
        <v>208</v>
      </c>
      <c r="K72" s="121">
        <v>100</v>
      </c>
      <c r="L72" s="122" t="s">
        <v>108</v>
      </c>
      <c r="M72" s="135">
        <v>0.25</v>
      </c>
      <c r="N72" s="135">
        <v>0.25</v>
      </c>
      <c r="O72" s="135">
        <v>0.25</v>
      </c>
      <c r="P72" s="135">
        <v>0.25</v>
      </c>
      <c r="Q72" s="103" t="s">
        <v>217</v>
      </c>
      <c r="R72" s="103" t="s">
        <v>218</v>
      </c>
      <c r="S72" s="132" t="s">
        <v>219</v>
      </c>
      <c r="T72" s="132" t="s">
        <v>221</v>
      </c>
      <c r="U72" s="132" t="s">
        <v>224</v>
      </c>
      <c r="V72" s="132" t="s">
        <v>222</v>
      </c>
      <c r="W72" s="103" t="s">
        <v>386</v>
      </c>
      <c r="X72" s="126" t="s">
        <v>52</v>
      </c>
      <c r="Y72" s="140" t="s">
        <v>39</v>
      </c>
      <c r="Z72" s="103" t="s">
        <v>386</v>
      </c>
      <c r="AA72" s="138">
        <v>0</v>
      </c>
      <c r="AB72" s="141" t="s">
        <v>237</v>
      </c>
      <c r="AC72" s="103" t="s">
        <v>238</v>
      </c>
      <c r="AD72" s="103" t="s">
        <v>239</v>
      </c>
    </row>
    <row r="73" spans="1:30" s="179" customFormat="1" ht="80.099999999999994" customHeight="1" x14ac:dyDescent="0.2">
      <c r="A73" s="58" t="s">
        <v>226</v>
      </c>
      <c r="B73" s="136" t="s">
        <v>92</v>
      </c>
      <c r="C73" s="58" t="s">
        <v>227</v>
      </c>
      <c r="D73" s="103" t="s">
        <v>192</v>
      </c>
      <c r="E73" s="103" t="s">
        <v>235</v>
      </c>
      <c r="F73" s="137" t="s">
        <v>197</v>
      </c>
      <c r="G73" s="138">
        <v>1000000</v>
      </c>
      <c r="H73" s="216" t="s">
        <v>395</v>
      </c>
      <c r="I73" s="138">
        <v>1000000</v>
      </c>
      <c r="J73" s="103" t="s">
        <v>209</v>
      </c>
      <c r="K73" s="121">
        <v>2</v>
      </c>
      <c r="L73" s="122" t="s">
        <v>215</v>
      </c>
      <c r="M73" s="142">
        <v>0</v>
      </c>
      <c r="N73" s="142">
        <v>1</v>
      </c>
      <c r="O73" s="142">
        <v>0</v>
      </c>
      <c r="P73" s="142">
        <v>1</v>
      </c>
      <c r="Q73" s="103" t="s">
        <v>217</v>
      </c>
      <c r="R73" s="103" t="s">
        <v>218</v>
      </c>
      <c r="S73" s="132" t="s">
        <v>219</v>
      </c>
      <c r="T73" s="132" t="s">
        <v>221</v>
      </c>
      <c r="U73" s="132" t="s">
        <v>224</v>
      </c>
      <c r="V73" s="132" t="s">
        <v>222</v>
      </c>
      <c r="W73" s="103" t="s">
        <v>386</v>
      </c>
      <c r="X73" s="126" t="s">
        <v>52</v>
      </c>
      <c r="Y73" s="140" t="s">
        <v>39</v>
      </c>
      <c r="Z73" s="103" t="s">
        <v>386</v>
      </c>
      <c r="AA73" s="138">
        <v>1000000</v>
      </c>
      <c r="AB73" s="141" t="s">
        <v>237</v>
      </c>
      <c r="AC73" s="103" t="s">
        <v>238</v>
      </c>
      <c r="AD73" s="103" t="s">
        <v>239</v>
      </c>
    </row>
    <row r="74" spans="1:30" s="179" customFormat="1" ht="80.099999999999994" customHeight="1" x14ac:dyDescent="0.2">
      <c r="A74" s="67" t="s">
        <v>232</v>
      </c>
      <c r="B74" s="103" t="s">
        <v>75</v>
      </c>
      <c r="C74" s="67" t="s">
        <v>233</v>
      </c>
      <c r="D74" s="103" t="s">
        <v>191</v>
      </c>
      <c r="E74" s="99" t="s">
        <v>289</v>
      </c>
      <c r="F74" s="399" t="s">
        <v>290</v>
      </c>
      <c r="G74" s="64">
        <v>2030769</v>
      </c>
      <c r="H74" s="143" t="s">
        <v>236</v>
      </c>
      <c r="I74" s="64">
        <v>2030769</v>
      </c>
      <c r="J74" s="67" t="s">
        <v>291</v>
      </c>
      <c r="K74" s="122">
        <v>100</v>
      </c>
      <c r="L74" s="99" t="s">
        <v>108</v>
      </c>
      <c r="M74" s="144">
        <v>0.25</v>
      </c>
      <c r="N74" s="135">
        <v>0.25</v>
      </c>
      <c r="O74" s="135">
        <v>0.25</v>
      </c>
      <c r="P74" s="135">
        <v>0.25</v>
      </c>
      <c r="Q74" s="103" t="s">
        <v>292</v>
      </c>
      <c r="R74" s="145" t="s">
        <v>16</v>
      </c>
      <c r="S74" s="111" t="s">
        <v>293</v>
      </c>
      <c r="T74" s="67" t="s">
        <v>221</v>
      </c>
      <c r="U74" s="67" t="s">
        <v>223</v>
      </c>
      <c r="V74" s="67" t="s">
        <v>368</v>
      </c>
      <c r="W74" s="185" t="s">
        <v>390</v>
      </c>
      <c r="X74" s="100" t="s">
        <v>37</v>
      </c>
      <c r="Y74" s="100" t="s">
        <v>38</v>
      </c>
      <c r="Z74" s="185" t="s">
        <v>390</v>
      </c>
      <c r="AA74" s="197">
        <v>2030769</v>
      </c>
      <c r="AB74" s="177" t="s">
        <v>237</v>
      </c>
      <c r="AC74" s="178" t="s">
        <v>238</v>
      </c>
      <c r="AD74" s="178" t="s">
        <v>239</v>
      </c>
    </row>
    <row r="75" spans="1:30" s="179" customFormat="1" ht="80.099999999999994" customHeight="1" x14ac:dyDescent="0.2">
      <c r="A75" s="67" t="s">
        <v>232</v>
      </c>
      <c r="B75" s="103" t="s">
        <v>75</v>
      </c>
      <c r="C75" s="67" t="s">
        <v>233</v>
      </c>
      <c r="D75" s="103" t="s">
        <v>191</v>
      </c>
      <c r="E75" s="99" t="s">
        <v>289</v>
      </c>
      <c r="F75" s="399"/>
      <c r="G75" s="64">
        <v>2030769</v>
      </c>
      <c r="H75" s="143" t="s">
        <v>236</v>
      </c>
      <c r="I75" s="64">
        <v>2030769</v>
      </c>
      <c r="J75" s="105" t="s">
        <v>294</v>
      </c>
      <c r="K75" s="143">
        <v>100</v>
      </c>
      <c r="L75" s="99" t="s">
        <v>108</v>
      </c>
      <c r="M75" s="122">
        <v>25</v>
      </c>
      <c r="N75" s="122">
        <v>25</v>
      </c>
      <c r="O75" s="122">
        <v>25</v>
      </c>
      <c r="P75" s="122">
        <v>25</v>
      </c>
      <c r="Q75" s="103" t="s">
        <v>292</v>
      </c>
      <c r="R75" s="145" t="s">
        <v>16</v>
      </c>
      <c r="S75" s="111" t="s">
        <v>295</v>
      </c>
      <c r="T75" s="67" t="s">
        <v>296</v>
      </c>
      <c r="U75" s="67" t="s">
        <v>358</v>
      </c>
      <c r="V75" s="67" t="s">
        <v>368</v>
      </c>
      <c r="W75" s="185" t="s">
        <v>390</v>
      </c>
      <c r="X75" s="100" t="s">
        <v>37</v>
      </c>
      <c r="Y75" s="100" t="s">
        <v>38</v>
      </c>
      <c r="Z75" s="185" t="s">
        <v>390</v>
      </c>
      <c r="AA75" s="197">
        <v>2030769</v>
      </c>
      <c r="AB75" s="177" t="s">
        <v>237</v>
      </c>
      <c r="AC75" s="178" t="s">
        <v>238</v>
      </c>
      <c r="AD75" s="178" t="s">
        <v>239</v>
      </c>
    </row>
    <row r="76" spans="1:30" s="179" customFormat="1" ht="80.099999999999994" customHeight="1" x14ac:dyDescent="0.2">
      <c r="A76" s="67" t="s">
        <v>232</v>
      </c>
      <c r="B76" s="103" t="s">
        <v>75</v>
      </c>
      <c r="C76" s="67" t="s">
        <v>233</v>
      </c>
      <c r="D76" s="103" t="s">
        <v>191</v>
      </c>
      <c r="E76" s="99" t="s">
        <v>289</v>
      </c>
      <c r="F76" s="399"/>
      <c r="G76" s="64">
        <v>2030769</v>
      </c>
      <c r="H76" s="143" t="s">
        <v>236</v>
      </c>
      <c r="I76" s="64">
        <v>2030769</v>
      </c>
      <c r="J76" s="146" t="s">
        <v>297</v>
      </c>
      <c r="K76" s="143">
        <v>100</v>
      </c>
      <c r="L76" s="99" t="s">
        <v>108</v>
      </c>
      <c r="M76" s="122">
        <v>25</v>
      </c>
      <c r="N76" s="122">
        <v>25</v>
      </c>
      <c r="O76" s="122">
        <v>25</v>
      </c>
      <c r="P76" s="122">
        <v>25</v>
      </c>
      <c r="Q76" s="103" t="s">
        <v>292</v>
      </c>
      <c r="R76" s="145" t="s">
        <v>16</v>
      </c>
      <c r="S76" s="111" t="s">
        <v>293</v>
      </c>
      <c r="T76" s="67" t="s">
        <v>221</v>
      </c>
      <c r="U76" s="67" t="s">
        <v>359</v>
      </c>
      <c r="V76" s="67" t="s">
        <v>222</v>
      </c>
      <c r="W76" s="185" t="s">
        <v>390</v>
      </c>
      <c r="X76" s="100" t="s">
        <v>37</v>
      </c>
      <c r="Y76" s="100" t="s">
        <v>38</v>
      </c>
      <c r="Z76" s="185" t="s">
        <v>390</v>
      </c>
      <c r="AA76" s="197">
        <v>2030769</v>
      </c>
      <c r="AB76" s="177" t="s">
        <v>237</v>
      </c>
      <c r="AC76" s="178" t="s">
        <v>238</v>
      </c>
      <c r="AD76" s="178" t="s">
        <v>239</v>
      </c>
    </row>
    <row r="77" spans="1:30" s="179" customFormat="1" ht="80.099999999999994" customHeight="1" x14ac:dyDescent="0.2">
      <c r="A77" s="67" t="s">
        <v>232</v>
      </c>
      <c r="B77" s="103" t="s">
        <v>75</v>
      </c>
      <c r="C77" s="67" t="s">
        <v>233</v>
      </c>
      <c r="D77" s="103" t="s">
        <v>191</v>
      </c>
      <c r="E77" s="99" t="s">
        <v>289</v>
      </c>
      <c r="F77" s="399"/>
      <c r="G77" s="64">
        <v>2030769</v>
      </c>
      <c r="H77" s="143" t="s">
        <v>236</v>
      </c>
      <c r="I77" s="64">
        <v>2030769</v>
      </c>
      <c r="J77" s="147" t="s">
        <v>464</v>
      </c>
      <c r="K77" s="143">
        <v>4</v>
      </c>
      <c r="L77" s="99" t="s">
        <v>215</v>
      </c>
      <c r="M77" s="122">
        <v>1</v>
      </c>
      <c r="N77" s="122">
        <v>1</v>
      </c>
      <c r="O77" s="122">
        <v>1</v>
      </c>
      <c r="P77" s="122">
        <v>1</v>
      </c>
      <c r="Q77" s="103" t="s">
        <v>292</v>
      </c>
      <c r="R77" s="145" t="s">
        <v>16</v>
      </c>
      <c r="S77" s="111" t="s">
        <v>295</v>
      </c>
      <c r="T77" s="67" t="s">
        <v>298</v>
      </c>
      <c r="U77" s="67" t="s">
        <v>360</v>
      </c>
      <c r="V77" s="67" t="s">
        <v>222</v>
      </c>
      <c r="W77" s="185" t="s">
        <v>390</v>
      </c>
      <c r="X77" s="100" t="s">
        <v>37</v>
      </c>
      <c r="Y77" s="100" t="s">
        <v>38</v>
      </c>
      <c r="Z77" s="185" t="s">
        <v>390</v>
      </c>
      <c r="AA77" s="197">
        <v>2030769</v>
      </c>
      <c r="AB77" s="177" t="s">
        <v>237</v>
      </c>
      <c r="AC77" s="178" t="s">
        <v>238</v>
      </c>
      <c r="AD77" s="178" t="s">
        <v>239</v>
      </c>
    </row>
    <row r="78" spans="1:30" s="179" customFormat="1" ht="80.099999999999994" customHeight="1" x14ac:dyDescent="0.2">
      <c r="A78" s="67" t="s">
        <v>232</v>
      </c>
      <c r="B78" s="103" t="s">
        <v>75</v>
      </c>
      <c r="C78" s="67" t="s">
        <v>233</v>
      </c>
      <c r="D78" s="103" t="s">
        <v>191</v>
      </c>
      <c r="E78" s="99" t="s">
        <v>289</v>
      </c>
      <c r="F78" s="399"/>
      <c r="G78" s="64">
        <v>2030769</v>
      </c>
      <c r="H78" s="143" t="s">
        <v>236</v>
      </c>
      <c r="I78" s="64">
        <v>2030769</v>
      </c>
      <c r="J78" s="147" t="s">
        <v>299</v>
      </c>
      <c r="K78" s="143">
        <v>4</v>
      </c>
      <c r="L78" s="99" t="s">
        <v>215</v>
      </c>
      <c r="M78" s="122">
        <v>1</v>
      </c>
      <c r="N78" s="122">
        <v>1</v>
      </c>
      <c r="O78" s="122">
        <v>1</v>
      </c>
      <c r="P78" s="122">
        <v>1</v>
      </c>
      <c r="Q78" s="103" t="s">
        <v>292</v>
      </c>
      <c r="R78" s="145" t="s">
        <v>16</v>
      </c>
      <c r="S78" s="111" t="s">
        <v>295</v>
      </c>
      <c r="T78" s="67" t="s">
        <v>298</v>
      </c>
      <c r="U78" s="67" t="s">
        <v>359</v>
      </c>
      <c r="V78" s="67" t="s">
        <v>222</v>
      </c>
      <c r="W78" s="185" t="s">
        <v>390</v>
      </c>
      <c r="X78" s="100" t="s">
        <v>37</v>
      </c>
      <c r="Y78" s="100" t="s">
        <v>38</v>
      </c>
      <c r="Z78" s="185" t="s">
        <v>390</v>
      </c>
      <c r="AA78" s="197">
        <v>2030769</v>
      </c>
      <c r="AB78" s="177" t="s">
        <v>237</v>
      </c>
      <c r="AC78" s="178" t="s">
        <v>238</v>
      </c>
      <c r="AD78" s="178" t="s">
        <v>239</v>
      </c>
    </row>
    <row r="79" spans="1:30" s="179" customFormat="1" ht="80.099999999999994" customHeight="1" x14ac:dyDescent="0.2">
      <c r="A79" s="67" t="s">
        <v>232</v>
      </c>
      <c r="B79" s="103" t="s">
        <v>75</v>
      </c>
      <c r="C79" s="67" t="s">
        <v>233</v>
      </c>
      <c r="D79" s="103" t="s">
        <v>191</v>
      </c>
      <c r="E79" s="99" t="s">
        <v>289</v>
      </c>
      <c r="F79" s="399"/>
      <c r="G79" s="64">
        <v>2030769</v>
      </c>
      <c r="H79" s="143" t="s">
        <v>236</v>
      </c>
      <c r="I79" s="64">
        <v>2030769</v>
      </c>
      <c r="J79" s="127" t="s">
        <v>300</v>
      </c>
      <c r="K79" s="143">
        <v>100</v>
      </c>
      <c r="L79" s="99" t="s">
        <v>108</v>
      </c>
      <c r="M79" s="122">
        <v>25</v>
      </c>
      <c r="N79" s="122">
        <v>25</v>
      </c>
      <c r="O79" s="122">
        <v>25</v>
      </c>
      <c r="P79" s="122">
        <v>25</v>
      </c>
      <c r="Q79" s="103" t="s">
        <v>292</v>
      </c>
      <c r="R79" s="145" t="s">
        <v>16</v>
      </c>
      <c r="S79" s="111" t="s">
        <v>301</v>
      </c>
      <c r="T79" s="67" t="s">
        <v>220</v>
      </c>
      <c r="U79" s="67" t="s">
        <v>361</v>
      </c>
      <c r="V79" s="67" t="s">
        <v>222</v>
      </c>
      <c r="W79" s="185" t="s">
        <v>390</v>
      </c>
      <c r="X79" s="100" t="s">
        <v>37</v>
      </c>
      <c r="Y79" s="100" t="s">
        <v>38</v>
      </c>
      <c r="Z79" s="185" t="s">
        <v>390</v>
      </c>
      <c r="AA79" s="197">
        <v>2030769</v>
      </c>
      <c r="AB79" s="177" t="s">
        <v>237</v>
      </c>
      <c r="AC79" s="178" t="s">
        <v>238</v>
      </c>
      <c r="AD79" s="178" t="s">
        <v>239</v>
      </c>
    </row>
    <row r="80" spans="1:30" s="179" customFormat="1" ht="80.099999999999994" customHeight="1" x14ac:dyDescent="0.2">
      <c r="A80" s="67" t="s">
        <v>232</v>
      </c>
      <c r="B80" s="103" t="s">
        <v>75</v>
      </c>
      <c r="C80" s="67" t="s">
        <v>233</v>
      </c>
      <c r="D80" s="103" t="s">
        <v>191</v>
      </c>
      <c r="E80" s="99" t="s">
        <v>289</v>
      </c>
      <c r="F80" s="399"/>
      <c r="G80" s="64">
        <v>2030769</v>
      </c>
      <c r="H80" s="143" t="s">
        <v>236</v>
      </c>
      <c r="I80" s="64">
        <v>2030769</v>
      </c>
      <c r="J80" s="127" t="s">
        <v>302</v>
      </c>
      <c r="K80" s="143">
        <v>100</v>
      </c>
      <c r="L80" s="99" t="s">
        <v>108</v>
      </c>
      <c r="M80" s="122">
        <v>25</v>
      </c>
      <c r="N80" s="122">
        <v>25</v>
      </c>
      <c r="O80" s="122">
        <v>25</v>
      </c>
      <c r="P80" s="122">
        <v>25</v>
      </c>
      <c r="Q80" s="103" t="s">
        <v>292</v>
      </c>
      <c r="R80" s="145" t="s">
        <v>16</v>
      </c>
      <c r="S80" s="111" t="s">
        <v>295</v>
      </c>
      <c r="T80" s="67" t="s">
        <v>303</v>
      </c>
      <c r="U80" s="67" t="s">
        <v>361</v>
      </c>
      <c r="V80" s="67" t="s">
        <v>222</v>
      </c>
      <c r="W80" s="185" t="s">
        <v>390</v>
      </c>
      <c r="X80" s="100" t="s">
        <v>37</v>
      </c>
      <c r="Y80" s="100" t="s">
        <v>38</v>
      </c>
      <c r="Z80" s="185" t="s">
        <v>390</v>
      </c>
      <c r="AA80" s="197">
        <v>2030769</v>
      </c>
      <c r="AB80" s="177" t="s">
        <v>237</v>
      </c>
      <c r="AC80" s="178" t="s">
        <v>238</v>
      </c>
      <c r="AD80" s="178" t="s">
        <v>239</v>
      </c>
    </row>
    <row r="81" spans="1:30" s="179" customFormat="1" ht="80.099999999999994" customHeight="1" x14ac:dyDescent="0.2">
      <c r="A81" s="67" t="s">
        <v>232</v>
      </c>
      <c r="B81" s="103" t="s">
        <v>75</v>
      </c>
      <c r="C81" s="67" t="s">
        <v>233</v>
      </c>
      <c r="D81" s="103" t="s">
        <v>191</v>
      </c>
      <c r="E81" s="99" t="s">
        <v>289</v>
      </c>
      <c r="F81" s="399"/>
      <c r="G81" s="64">
        <v>2030769</v>
      </c>
      <c r="H81" s="143" t="s">
        <v>236</v>
      </c>
      <c r="I81" s="64">
        <v>2030769</v>
      </c>
      <c r="J81" s="127" t="s">
        <v>304</v>
      </c>
      <c r="K81" s="143">
        <v>100</v>
      </c>
      <c r="L81" s="99" t="s">
        <v>108</v>
      </c>
      <c r="M81" s="122">
        <v>25</v>
      </c>
      <c r="N81" s="122">
        <v>25</v>
      </c>
      <c r="O81" s="122">
        <v>25</v>
      </c>
      <c r="P81" s="122">
        <v>25</v>
      </c>
      <c r="Q81" s="103" t="s">
        <v>292</v>
      </c>
      <c r="R81" s="145" t="s">
        <v>16</v>
      </c>
      <c r="S81" s="111" t="s">
        <v>305</v>
      </c>
      <c r="T81" s="67" t="s">
        <v>306</v>
      </c>
      <c r="U81" s="67" t="s">
        <v>362</v>
      </c>
      <c r="V81" s="67" t="s">
        <v>222</v>
      </c>
      <c r="W81" s="185" t="s">
        <v>390</v>
      </c>
      <c r="X81" s="100" t="s">
        <v>37</v>
      </c>
      <c r="Y81" s="100" t="s">
        <v>38</v>
      </c>
      <c r="Z81" s="185" t="s">
        <v>390</v>
      </c>
      <c r="AA81" s="197">
        <v>2030769</v>
      </c>
      <c r="AB81" s="177" t="s">
        <v>237</v>
      </c>
      <c r="AC81" s="178" t="s">
        <v>238</v>
      </c>
      <c r="AD81" s="178" t="s">
        <v>239</v>
      </c>
    </row>
    <row r="82" spans="1:30" s="179" customFormat="1" ht="80.099999999999994" customHeight="1" x14ac:dyDescent="0.2">
      <c r="A82" s="67" t="s">
        <v>232</v>
      </c>
      <c r="B82" s="103" t="s">
        <v>75</v>
      </c>
      <c r="C82" s="67" t="s">
        <v>233</v>
      </c>
      <c r="D82" s="103" t="s">
        <v>191</v>
      </c>
      <c r="E82" s="99" t="s">
        <v>289</v>
      </c>
      <c r="F82" s="399"/>
      <c r="G82" s="64">
        <v>2030769</v>
      </c>
      <c r="H82" s="143" t="s">
        <v>236</v>
      </c>
      <c r="I82" s="64">
        <v>2030769</v>
      </c>
      <c r="J82" s="147" t="s">
        <v>307</v>
      </c>
      <c r="K82" s="143">
        <v>100</v>
      </c>
      <c r="L82" s="99" t="s">
        <v>108</v>
      </c>
      <c r="M82" s="135">
        <v>0.25</v>
      </c>
      <c r="N82" s="135">
        <v>0.25</v>
      </c>
      <c r="O82" s="135">
        <v>0.25</v>
      </c>
      <c r="P82" s="135">
        <v>0.25</v>
      </c>
      <c r="Q82" s="103" t="s">
        <v>292</v>
      </c>
      <c r="R82" s="145" t="s">
        <v>16</v>
      </c>
      <c r="S82" s="111" t="s">
        <v>295</v>
      </c>
      <c r="T82" s="67" t="s">
        <v>220</v>
      </c>
      <c r="U82" s="67" t="s">
        <v>363</v>
      </c>
      <c r="V82" s="67" t="s">
        <v>222</v>
      </c>
      <c r="W82" s="185" t="s">
        <v>390</v>
      </c>
      <c r="X82" s="100" t="s">
        <v>37</v>
      </c>
      <c r="Y82" s="100" t="s">
        <v>38</v>
      </c>
      <c r="Z82" s="185" t="s">
        <v>390</v>
      </c>
      <c r="AA82" s="197">
        <v>2030769</v>
      </c>
      <c r="AB82" s="177" t="s">
        <v>237</v>
      </c>
      <c r="AC82" s="178" t="s">
        <v>238</v>
      </c>
      <c r="AD82" s="178" t="s">
        <v>239</v>
      </c>
    </row>
    <row r="83" spans="1:30" s="179" customFormat="1" ht="80.099999999999994" customHeight="1" x14ac:dyDescent="0.2">
      <c r="A83" s="67" t="s">
        <v>232</v>
      </c>
      <c r="B83" s="103" t="s">
        <v>75</v>
      </c>
      <c r="C83" s="67" t="s">
        <v>233</v>
      </c>
      <c r="D83" s="103" t="s">
        <v>191</v>
      </c>
      <c r="E83" s="99" t="s">
        <v>289</v>
      </c>
      <c r="F83" s="399"/>
      <c r="G83" s="64">
        <v>2030769</v>
      </c>
      <c r="H83" s="143" t="s">
        <v>236</v>
      </c>
      <c r="I83" s="64">
        <v>2030769</v>
      </c>
      <c r="J83" s="127" t="s">
        <v>308</v>
      </c>
      <c r="K83" s="143">
        <v>100</v>
      </c>
      <c r="L83" s="99" t="s">
        <v>108</v>
      </c>
      <c r="M83" s="135">
        <v>0.25</v>
      </c>
      <c r="N83" s="135">
        <v>0.25</v>
      </c>
      <c r="O83" s="135">
        <v>0.25</v>
      </c>
      <c r="P83" s="135">
        <v>0.25</v>
      </c>
      <c r="Q83" s="103" t="s">
        <v>292</v>
      </c>
      <c r="R83" s="145" t="s">
        <v>16</v>
      </c>
      <c r="S83" s="111" t="s">
        <v>301</v>
      </c>
      <c r="T83" s="67" t="s">
        <v>220</v>
      </c>
      <c r="U83" s="67" t="s">
        <v>361</v>
      </c>
      <c r="V83" s="67" t="s">
        <v>222</v>
      </c>
      <c r="W83" s="185" t="s">
        <v>390</v>
      </c>
      <c r="X83" s="100" t="s">
        <v>37</v>
      </c>
      <c r="Y83" s="100" t="s">
        <v>38</v>
      </c>
      <c r="Z83" s="185" t="s">
        <v>390</v>
      </c>
      <c r="AA83" s="197">
        <v>2030769</v>
      </c>
      <c r="AB83" s="177" t="s">
        <v>237</v>
      </c>
      <c r="AC83" s="178" t="s">
        <v>238</v>
      </c>
      <c r="AD83" s="178" t="s">
        <v>239</v>
      </c>
    </row>
    <row r="84" spans="1:30" s="179" customFormat="1" ht="80.099999999999994" customHeight="1" x14ac:dyDescent="0.2">
      <c r="A84" s="67" t="s">
        <v>232</v>
      </c>
      <c r="B84" s="103" t="s">
        <v>75</v>
      </c>
      <c r="C84" s="67" t="s">
        <v>233</v>
      </c>
      <c r="D84" s="103" t="s">
        <v>191</v>
      </c>
      <c r="E84" s="99" t="s">
        <v>289</v>
      </c>
      <c r="F84" s="399"/>
      <c r="G84" s="64">
        <v>2030769</v>
      </c>
      <c r="H84" s="143" t="s">
        <v>236</v>
      </c>
      <c r="I84" s="64">
        <v>2030769</v>
      </c>
      <c r="J84" s="127" t="s">
        <v>309</v>
      </c>
      <c r="K84" s="143">
        <v>4</v>
      </c>
      <c r="L84" s="99" t="s">
        <v>215</v>
      </c>
      <c r="M84" s="139">
        <v>1</v>
      </c>
      <c r="N84" s="139">
        <v>1</v>
      </c>
      <c r="O84" s="139">
        <v>1</v>
      </c>
      <c r="P84" s="139">
        <v>1</v>
      </c>
      <c r="Q84" s="103" t="s">
        <v>292</v>
      </c>
      <c r="R84" s="145" t="s">
        <v>16</v>
      </c>
      <c r="S84" s="111" t="s">
        <v>305</v>
      </c>
      <c r="T84" s="67" t="s">
        <v>310</v>
      </c>
      <c r="U84" s="67" t="s">
        <v>364</v>
      </c>
      <c r="V84" s="67" t="s">
        <v>222</v>
      </c>
      <c r="W84" s="185" t="s">
        <v>390</v>
      </c>
      <c r="X84" s="100" t="s">
        <v>37</v>
      </c>
      <c r="Y84" s="100" t="s">
        <v>38</v>
      </c>
      <c r="Z84" s="185" t="s">
        <v>390</v>
      </c>
      <c r="AA84" s="197">
        <v>2030769</v>
      </c>
      <c r="AB84" s="177" t="s">
        <v>237</v>
      </c>
      <c r="AC84" s="178" t="s">
        <v>238</v>
      </c>
      <c r="AD84" s="178" t="s">
        <v>239</v>
      </c>
    </row>
    <row r="85" spans="1:30" s="179" customFormat="1" ht="80.099999999999994" customHeight="1" x14ac:dyDescent="0.2">
      <c r="A85" s="67" t="s">
        <v>232</v>
      </c>
      <c r="B85" s="103" t="s">
        <v>75</v>
      </c>
      <c r="C85" s="67" t="s">
        <v>233</v>
      </c>
      <c r="D85" s="103" t="s">
        <v>191</v>
      </c>
      <c r="E85" s="99" t="s">
        <v>289</v>
      </c>
      <c r="F85" s="399"/>
      <c r="G85" s="64">
        <v>2030761</v>
      </c>
      <c r="H85" s="143" t="s">
        <v>236</v>
      </c>
      <c r="I85" s="64">
        <v>2030761</v>
      </c>
      <c r="J85" s="127" t="s">
        <v>311</v>
      </c>
      <c r="K85" s="143">
        <v>100</v>
      </c>
      <c r="L85" s="99" t="s">
        <v>108</v>
      </c>
      <c r="M85" s="135">
        <v>0.25</v>
      </c>
      <c r="N85" s="135">
        <v>0.25</v>
      </c>
      <c r="O85" s="135">
        <v>0.25</v>
      </c>
      <c r="P85" s="135">
        <v>0.25</v>
      </c>
      <c r="Q85" s="103" t="s">
        <v>292</v>
      </c>
      <c r="R85" s="145" t="s">
        <v>16</v>
      </c>
      <c r="S85" s="111" t="s">
        <v>305</v>
      </c>
      <c r="T85" s="67" t="s">
        <v>312</v>
      </c>
      <c r="U85" s="67" t="s">
        <v>364</v>
      </c>
      <c r="V85" s="67" t="s">
        <v>222</v>
      </c>
      <c r="W85" s="185" t="s">
        <v>390</v>
      </c>
      <c r="X85" s="100" t="s">
        <v>37</v>
      </c>
      <c r="Y85" s="100" t="s">
        <v>38</v>
      </c>
      <c r="Z85" s="185" t="s">
        <v>390</v>
      </c>
      <c r="AA85" s="197">
        <v>2030761</v>
      </c>
      <c r="AB85" s="177" t="s">
        <v>237</v>
      </c>
      <c r="AC85" s="178" t="s">
        <v>238</v>
      </c>
      <c r="AD85" s="178" t="s">
        <v>239</v>
      </c>
    </row>
    <row r="86" spans="1:30" s="179" customFormat="1" ht="80.099999999999994" customHeight="1" x14ac:dyDescent="0.2">
      <c r="A86" s="67" t="s">
        <v>232</v>
      </c>
      <c r="B86" s="103" t="s">
        <v>75</v>
      </c>
      <c r="C86" s="67" t="s">
        <v>233</v>
      </c>
      <c r="D86" s="103" t="s">
        <v>191</v>
      </c>
      <c r="E86" s="99" t="s">
        <v>289</v>
      </c>
      <c r="F86" s="399"/>
      <c r="G86" s="64">
        <v>2030780</v>
      </c>
      <c r="H86" s="143" t="s">
        <v>236</v>
      </c>
      <c r="I86" s="64">
        <v>2030780</v>
      </c>
      <c r="J86" s="127" t="s">
        <v>313</v>
      </c>
      <c r="K86" s="143">
        <v>100</v>
      </c>
      <c r="L86" s="99" t="s">
        <v>108</v>
      </c>
      <c r="M86" s="135">
        <v>0.25</v>
      </c>
      <c r="N86" s="135">
        <v>0.25</v>
      </c>
      <c r="O86" s="135">
        <v>0.25</v>
      </c>
      <c r="P86" s="135">
        <v>0.25</v>
      </c>
      <c r="Q86" s="103" t="s">
        <v>292</v>
      </c>
      <c r="R86" s="145" t="s">
        <v>16</v>
      </c>
      <c r="S86" s="111" t="s">
        <v>301</v>
      </c>
      <c r="T86" s="67" t="s">
        <v>220</v>
      </c>
      <c r="U86" s="67" t="s">
        <v>365</v>
      </c>
      <c r="V86" s="67" t="s">
        <v>222</v>
      </c>
      <c r="W86" s="185" t="s">
        <v>390</v>
      </c>
      <c r="X86" s="100" t="s">
        <v>37</v>
      </c>
      <c r="Y86" s="100" t="s">
        <v>38</v>
      </c>
      <c r="Z86" s="185" t="s">
        <v>390</v>
      </c>
      <c r="AA86" s="197">
        <v>2030780</v>
      </c>
      <c r="AB86" s="177" t="s">
        <v>237</v>
      </c>
      <c r="AC86" s="178" t="s">
        <v>238</v>
      </c>
      <c r="AD86" s="178" t="s">
        <v>239</v>
      </c>
    </row>
    <row r="87" spans="1:30" s="179" customFormat="1" ht="80.099999999999994" customHeight="1" x14ac:dyDescent="0.2">
      <c r="A87" s="67" t="s">
        <v>232</v>
      </c>
      <c r="B87" s="103" t="s">
        <v>75</v>
      </c>
      <c r="C87" s="67" t="s">
        <v>233</v>
      </c>
      <c r="D87" s="103" t="s">
        <v>191</v>
      </c>
      <c r="E87" s="99" t="s">
        <v>289</v>
      </c>
      <c r="F87" s="399" t="s">
        <v>290</v>
      </c>
      <c r="G87" s="64">
        <v>2000000</v>
      </c>
      <c r="H87" s="143" t="s">
        <v>236</v>
      </c>
      <c r="I87" s="64">
        <v>2000000</v>
      </c>
      <c r="J87" s="148" t="s">
        <v>433</v>
      </c>
      <c r="K87" s="143">
        <v>100</v>
      </c>
      <c r="L87" s="99" t="s">
        <v>108</v>
      </c>
      <c r="M87" s="135">
        <v>0</v>
      </c>
      <c r="N87" s="135">
        <v>0.5</v>
      </c>
      <c r="O87" s="135">
        <v>0.25</v>
      </c>
      <c r="P87" s="135">
        <v>0.25</v>
      </c>
      <c r="Q87" s="103" t="s">
        <v>292</v>
      </c>
      <c r="R87" s="145" t="s">
        <v>16</v>
      </c>
      <c r="S87" s="111" t="s">
        <v>305</v>
      </c>
      <c r="T87" s="67" t="s">
        <v>303</v>
      </c>
      <c r="U87" s="67" t="s">
        <v>366</v>
      </c>
      <c r="V87" s="67" t="s">
        <v>222</v>
      </c>
      <c r="W87" s="185" t="s">
        <v>389</v>
      </c>
      <c r="X87" s="100" t="s">
        <v>37</v>
      </c>
      <c r="Y87" s="100" t="s">
        <v>38</v>
      </c>
      <c r="Z87" s="185" t="s">
        <v>389</v>
      </c>
      <c r="AA87" s="197">
        <v>2000000</v>
      </c>
      <c r="AB87" s="58" t="s">
        <v>240</v>
      </c>
      <c r="AC87" s="60" t="s">
        <v>247</v>
      </c>
      <c r="AD87" s="60" t="s">
        <v>248</v>
      </c>
    </row>
    <row r="88" spans="1:30" s="179" customFormat="1" ht="80.099999999999994" customHeight="1" x14ac:dyDescent="0.2">
      <c r="A88" s="67" t="s">
        <v>232</v>
      </c>
      <c r="B88" s="103" t="s">
        <v>75</v>
      </c>
      <c r="C88" s="67" t="s">
        <v>233</v>
      </c>
      <c r="D88" s="103" t="s">
        <v>191</v>
      </c>
      <c r="E88" s="99" t="s">
        <v>289</v>
      </c>
      <c r="F88" s="399"/>
      <c r="G88" s="64">
        <v>4000000</v>
      </c>
      <c r="H88" s="143" t="s">
        <v>236</v>
      </c>
      <c r="I88" s="64">
        <v>4000000</v>
      </c>
      <c r="J88" s="149" t="s">
        <v>465</v>
      </c>
      <c r="K88" s="143">
        <v>10</v>
      </c>
      <c r="L88" s="99" t="s">
        <v>215</v>
      </c>
      <c r="M88" s="139">
        <v>0</v>
      </c>
      <c r="N88" s="139">
        <v>5</v>
      </c>
      <c r="O88" s="139">
        <v>3</v>
      </c>
      <c r="P88" s="139">
        <v>2</v>
      </c>
      <c r="Q88" s="103" t="s">
        <v>292</v>
      </c>
      <c r="R88" s="145" t="s">
        <v>16</v>
      </c>
      <c r="S88" s="111" t="s">
        <v>295</v>
      </c>
      <c r="T88" s="67" t="s">
        <v>314</v>
      </c>
      <c r="U88" s="67" t="s">
        <v>112</v>
      </c>
      <c r="V88" s="67" t="s">
        <v>222</v>
      </c>
      <c r="W88" s="185" t="s">
        <v>389</v>
      </c>
      <c r="X88" s="100" t="s">
        <v>37</v>
      </c>
      <c r="Y88" s="100" t="s">
        <v>38</v>
      </c>
      <c r="Z88" s="185" t="s">
        <v>389</v>
      </c>
      <c r="AA88" s="197">
        <v>4000000</v>
      </c>
      <c r="AB88" s="58" t="s">
        <v>240</v>
      </c>
      <c r="AC88" s="60" t="s">
        <v>247</v>
      </c>
      <c r="AD88" s="60" t="s">
        <v>248</v>
      </c>
    </row>
    <row r="89" spans="1:30" s="179" customFormat="1" ht="80.099999999999994" customHeight="1" x14ac:dyDescent="0.2">
      <c r="A89" s="67" t="s">
        <v>232</v>
      </c>
      <c r="B89" s="103" t="s">
        <v>75</v>
      </c>
      <c r="C89" s="67" t="s">
        <v>233</v>
      </c>
      <c r="D89" s="103" t="s">
        <v>191</v>
      </c>
      <c r="E89" s="99" t="s">
        <v>289</v>
      </c>
      <c r="F89" s="137" t="s">
        <v>290</v>
      </c>
      <c r="G89" s="64">
        <v>2000000</v>
      </c>
      <c r="H89" s="143" t="s">
        <v>236</v>
      </c>
      <c r="I89" s="64">
        <v>2000000</v>
      </c>
      <c r="J89" s="127" t="s">
        <v>432</v>
      </c>
      <c r="K89" s="143">
        <v>5</v>
      </c>
      <c r="L89" s="217" t="s">
        <v>252</v>
      </c>
      <c r="M89" s="143">
        <v>1</v>
      </c>
      <c r="N89" s="143">
        <v>2</v>
      </c>
      <c r="O89" s="143">
        <v>1</v>
      </c>
      <c r="P89" s="143">
        <v>1</v>
      </c>
      <c r="Q89" s="103" t="s">
        <v>292</v>
      </c>
      <c r="R89" s="145" t="s">
        <v>16</v>
      </c>
      <c r="S89" s="111" t="s">
        <v>295</v>
      </c>
      <c r="T89" s="67" t="s">
        <v>314</v>
      </c>
      <c r="U89" s="67" t="s">
        <v>367</v>
      </c>
      <c r="V89" s="67" t="s">
        <v>222</v>
      </c>
      <c r="W89" s="185" t="s">
        <v>389</v>
      </c>
      <c r="X89" s="100" t="s">
        <v>37</v>
      </c>
      <c r="Y89" s="100" t="s">
        <v>38</v>
      </c>
      <c r="Z89" s="185" t="s">
        <v>389</v>
      </c>
      <c r="AA89" s="197">
        <v>2000000</v>
      </c>
      <c r="AB89" s="58" t="s">
        <v>240</v>
      </c>
      <c r="AC89" s="60" t="s">
        <v>247</v>
      </c>
      <c r="AD89" s="60" t="s">
        <v>248</v>
      </c>
    </row>
    <row r="90" spans="1:30" s="179" customFormat="1" ht="80.099999999999994" customHeight="1" x14ac:dyDescent="0.2">
      <c r="A90" s="67" t="s">
        <v>232</v>
      </c>
      <c r="B90" s="103" t="s">
        <v>75</v>
      </c>
      <c r="C90" s="67" t="s">
        <v>233</v>
      </c>
      <c r="D90" s="103" t="s">
        <v>191</v>
      </c>
      <c r="E90" s="99" t="s">
        <v>289</v>
      </c>
      <c r="F90" s="137" t="s">
        <v>290</v>
      </c>
      <c r="G90" s="218">
        <v>4000000</v>
      </c>
      <c r="H90" s="143" t="s">
        <v>236</v>
      </c>
      <c r="I90" s="218">
        <v>4000000</v>
      </c>
      <c r="J90" s="127" t="s">
        <v>466</v>
      </c>
      <c r="K90" s="143">
        <v>10</v>
      </c>
      <c r="L90" s="217" t="s">
        <v>252</v>
      </c>
      <c r="M90" s="143">
        <v>2</v>
      </c>
      <c r="N90" s="143">
        <v>3</v>
      </c>
      <c r="O90" s="143">
        <v>3</v>
      </c>
      <c r="P90" s="143">
        <v>2</v>
      </c>
      <c r="Q90" s="103" t="s">
        <v>292</v>
      </c>
      <c r="R90" s="145" t="s">
        <v>16</v>
      </c>
      <c r="S90" s="111" t="s">
        <v>295</v>
      </c>
      <c r="T90" s="67" t="s">
        <v>314</v>
      </c>
      <c r="U90" s="67" t="s">
        <v>223</v>
      </c>
      <c r="V90" s="67" t="s">
        <v>222</v>
      </c>
      <c r="W90" s="185" t="s">
        <v>389</v>
      </c>
      <c r="X90" s="100" t="s">
        <v>37</v>
      </c>
      <c r="Y90" s="100" t="s">
        <v>38</v>
      </c>
      <c r="Z90" s="185" t="s">
        <v>389</v>
      </c>
      <c r="AA90" s="207">
        <v>4000000</v>
      </c>
      <c r="AB90" s="58" t="s">
        <v>240</v>
      </c>
      <c r="AC90" s="60" t="s">
        <v>247</v>
      </c>
      <c r="AD90" s="60" t="s">
        <v>248</v>
      </c>
    </row>
    <row r="91" spans="1:30" s="179" customFormat="1" ht="80.099999999999994" customHeight="1" x14ac:dyDescent="0.2">
      <c r="A91" s="67" t="s">
        <v>232</v>
      </c>
      <c r="B91" s="103" t="s">
        <v>75</v>
      </c>
      <c r="C91" s="67" t="s">
        <v>233</v>
      </c>
      <c r="D91" s="103" t="s">
        <v>191</v>
      </c>
      <c r="E91" s="99" t="s">
        <v>289</v>
      </c>
      <c r="F91" s="137" t="s">
        <v>290</v>
      </c>
      <c r="G91" s="218">
        <v>3000000</v>
      </c>
      <c r="H91" s="60" t="s">
        <v>236</v>
      </c>
      <c r="I91" s="218">
        <v>3000000</v>
      </c>
      <c r="J91" s="127" t="s">
        <v>467</v>
      </c>
      <c r="K91" s="143">
        <v>10</v>
      </c>
      <c r="L91" s="217" t="s">
        <v>252</v>
      </c>
      <c r="M91" s="143">
        <v>2</v>
      </c>
      <c r="N91" s="143">
        <v>3</v>
      </c>
      <c r="O91" s="143">
        <v>3</v>
      </c>
      <c r="P91" s="143">
        <v>2</v>
      </c>
      <c r="Q91" s="103" t="s">
        <v>292</v>
      </c>
      <c r="R91" s="145" t="s">
        <v>16</v>
      </c>
      <c r="S91" s="111" t="s">
        <v>295</v>
      </c>
      <c r="T91" s="67" t="s">
        <v>314</v>
      </c>
      <c r="U91" s="67" t="s">
        <v>367</v>
      </c>
      <c r="V91" s="58"/>
      <c r="W91" s="185" t="s">
        <v>389</v>
      </c>
      <c r="X91" s="100" t="s">
        <v>37</v>
      </c>
      <c r="Y91" s="100" t="s">
        <v>38</v>
      </c>
      <c r="Z91" s="185" t="s">
        <v>389</v>
      </c>
      <c r="AA91" s="207">
        <v>3000000</v>
      </c>
      <c r="AB91" s="58" t="s">
        <v>240</v>
      </c>
      <c r="AC91" s="60" t="s">
        <v>247</v>
      </c>
      <c r="AD91" s="60" t="s">
        <v>248</v>
      </c>
    </row>
    <row r="92" spans="1:30" s="179" customFormat="1" ht="80.099999999999994" customHeight="1" x14ac:dyDescent="0.2">
      <c r="A92" s="58" t="s">
        <v>226</v>
      </c>
      <c r="B92" s="150" t="s">
        <v>92</v>
      </c>
      <c r="C92" s="58" t="s">
        <v>227</v>
      </c>
      <c r="D92" s="151" t="s">
        <v>194</v>
      </c>
      <c r="E92" s="103" t="s">
        <v>185</v>
      </c>
      <c r="F92" s="396" t="s">
        <v>198</v>
      </c>
      <c r="G92" s="152">
        <v>4800000</v>
      </c>
      <c r="H92" s="67" t="s">
        <v>395</v>
      </c>
      <c r="I92" s="152">
        <v>4800000</v>
      </c>
      <c r="J92" s="153" t="s">
        <v>210</v>
      </c>
      <c r="K92" s="219">
        <v>1</v>
      </c>
      <c r="L92" s="220" t="s">
        <v>108</v>
      </c>
      <c r="M92" s="221">
        <v>0.25</v>
      </c>
      <c r="N92" s="221">
        <v>0.25</v>
      </c>
      <c r="O92" s="221">
        <v>0.25</v>
      </c>
      <c r="P92" s="221">
        <v>0.25</v>
      </c>
      <c r="Q92" s="103" t="s">
        <v>216</v>
      </c>
      <c r="R92" s="185" t="s">
        <v>218</v>
      </c>
      <c r="S92" s="33" t="s">
        <v>219</v>
      </c>
      <c r="T92" s="58" t="s">
        <v>220</v>
      </c>
      <c r="U92" s="58" t="s">
        <v>225</v>
      </c>
      <c r="V92" s="58" t="s">
        <v>222</v>
      </c>
      <c r="W92" s="217" t="s">
        <v>386</v>
      </c>
      <c r="X92" s="100" t="s">
        <v>48</v>
      </c>
      <c r="Y92" s="100" t="s">
        <v>485</v>
      </c>
      <c r="Z92" s="217" t="s">
        <v>386</v>
      </c>
      <c r="AA92" s="152">
        <v>4800000</v>
      </c>
      <c r="AB92" s="60" t="s">
        <v>237</v>
      </c>
      <c r="AC92" s="60" t="s">
        <v>238</v>
      </c>
      <c r="AD92" s="60" t="s">
        <v>239</v>
      </c>
    </row>
    <row r="93" spans="1:30" s="179" customFormat="1" ht="80.099999999999994" customHeight="1" x14ac:dyDescent="0.2">
      <c r="A93" s="58" t="s">
        <v>226</v>
      </c>
      <c r="B93" s="150" t="s">
        <v>92</v>
      </c>
      <c r="C93" s="58" t="s">
        <v>227</v>
      </c>
      <c r="D93" s="151" t="s">
        <v>194</v>
      </c>
      <c r="E93" s="103" t="s">
        <v>185</v>
      </c>
      <c r="F93" s="397"/>
      <c r="G93" s="152">
        <v>4800000</v>
      </c>
      <c r="H93" s="67" t="s">
        <v>395</v>
      </c>
      <c r="I93" s="152">
        <v>4800000</v>
      </c>
      <c r="J93" s="154" t="s">
        <v>211</v>
      </c>
      <c r="K93" s="219">
        <v>1</v>
      </c>
      <c r="L93" s="220" t="s">
        <v>108</v>
      </c>
      <c r="M93" s="221">
        <v>0.25</v>
      </c>
      <c r="N93" s="221">
        <v>0.25</v>
      </c>
      <c r="O93" s="221">
        <v>0.25</v>
      </c>
      <c r="P93" s="221">
        <v>0.25</v>
      </c>
      <c r="Q93" s="103" t="s">
        <v>216</v>
      </c>
      <c r="R93" s="185" t="s">
        <v>218</v>
      </c>
      <c r="S93" s="33" t="s">
        <v>219</v>
      </c>
      <c r="T93" s="58" t="s">
        <v>220</v>
      </c>
      <c r="U93" s="58" t="s">
        <v>225</v>
      </c>
      <c r="V93" s="58" t="s">
        <v>222</v>
      </c>
      <c r="W93" s="217" t="s">
        <v>386</v>
      </c>
      <c r="X93" s="100" t="s">
        <v>48</v>
      </c>
      <c r="Y93" s="100" t="s">
        <v>485</v>
      </c>
      <c r="Z93" s="217" t="s">
        <v>386</v>
      </c>
      <c r="AA93" s="152">
        <v>4800000</v>
      </c>
      <c r="AB93" s="60" t="s">
        <v>237</v>
      </c>
      <c r="AC93" s="60" t="s">
        <v>238</v>
      </c>
      <c r="AD93" s="60" t="s">
        <v>239</v>
      </c>
    </row>
    <row r="94" spans="1:30" s="179" customFormat="1" ht="80.099999999999994" customHeight="1" x14ac:dyDescent="0.2">
      <c r="A94" s="58" t="s">
        <v>226</v>
      </c>
      <c r="B94" s="150" t="s">
        <v>92</v>
      </c>
      <c r="C94" s="58" t="s">
        <v>227</v>
      </c>
      <c r="D94" s="151" t="s">
        <v>194</v>
      </c>
      <c r="E94" s="103" t="s">
        <v>185</v>
      </c>
      <c r="F94" s="397"/>
      <c r="G94" s="152">
        <v>4800000</v>
      </c>
      <c r="H94" s="67" t="s">
        <v>395</v>
      </c>
      <c r="I94" s="152">
        <v>4800000</v>
      </c>
      <c r="J94" s="153" t="s">
        <v>212</v>
      </c>
      <c r="K94" s="219">
        <v>1</v>
      </c>
      <c r="L94" s="220" t="s">
        <v>108</v>
      </c>
      <c r="M94" s="221">
        <v>0.25</v>
      </c>
      <c r="N94" s="221">
        <v>0.25</v>
      </c>
      <c r="O94" s="221">
        <v>0.25</v>
      </c>
      <c r="P94" s="221">
        <v>0.25</v>
      </c>
      <c r="Q94" s="103" t="s">
        <v>216</v>
      </c>
      <c r="R94" s="185" t="s">
        <v>218</v>
      </c>
      <c r="S94" s="33" t="s">
        <v>219</v>
      </c>
      <c r="T94" s="58" t="s">
        <v>220</v>
      </c>
      <c r="U94" s="58" t="s">
        <v>225</v>
      </c>
      <c r="V94" s="58" t="s">
        <v>222</v>
      </c>
      <c r="W94" s="217" t="s">
        <v>386</v>
      </c>
      <c r="X94" s="100" t="s">
        <v>48</v>
      </c>
      <c r="Y94" s="100" t="s">
        <v>485</v>
      </c>
      <c r="Z94" s="217" t="s">
        <v>386</v>
      </c>
      <c r="AA94" s="152">
        <v>4800000</v>
      </c>
      <c r="AB94" s="60" t="s">
        <v>237</v>
      </c>
      <c r="AC94" s="60" t="s">
        <v>238</v>
      </c>
      <c r="AD94" s="60" t="s">
        <v>239</v>
      </c>
    </row>
    <row r="95" spans="1:30" s="179" customFormat="1" ht="80.099999999999994" customHeight="1" x14ac:dyDescent="0.2">
      <c r="A95" s="58" t="s">
        <v>226</v>
      </c>
      <c r="B95" s="150" t="s">
        <v>92</v>
      </c>
      <c r="C95" s="58" t="s">
        <v>227</v>
      </c>
      <c r="D95" s="151" t="s">
        <v>194</v>
      </c>
      <c r="E95" s="103" t="s">
        <v>185</v>
      </c>
      <c r="F95" s="397"/>
      <c r="G95" s="152">
        <v>4800000</v>
      </c>
      <c r="H95" s="67" t="s">
        <v>395</v>
      </c>
      <c r="I95" s="152">
        <v>4800000</v>
      </c>
      <c r="J95" s="154" t="s">
        <v>468</v>
      </c>
      <c r="K95" s="219">
        <v>1</v>
      </c>
      <c r="L95" s="220" t="s">
        <v>108</v>
      </c>
      <c r="M95" s="221">
        <v>0.25</v>
      </c>
      <c r="N95" s="221">
        <v>0.25</v>
      </c>
      <c r="O95" s="221">
        <v>0.25</v>
      </c>
      <c r="P95" s="221">
        <v>0.25</v>
      </c>
      <c r="Q95" s="103" t="s">
        <v>216</v>
      </c>
      <c r="R95" s="185" t="s">
        <v>218</v>
      </c>
      <c r="S95" s="33" t="s">
        <v>219</v>
      </c>
      <c r="T95" s="58" t="s">
        <v>220</v>
      </c>
      <c r="U95" s="58" t="s">
        <v>225</v>
      </c>
      <c r="V95" s="58" t="s">
        <v>222</v>
      </c>
      <c r="W95" s="217" t="s">
        <v>386</v>
      </c>
      <c r="X95" s="100" t="s">
        <v>48</v>
      </c>
      <c r="Y95" s="100" t="s">
        <v>485</v>
      </c>
      <c r="Z95" s="217" t="s">
        <v>386</v>
      </c>
      <c r="AA95" s="152">
        <v>4800000</v>
      </c>
      <c r="AB95" s="60" t="s">
        <v>237</v>
      </c>
      <c r="AC95" s="60" t="s">
        <v>238</v>
      </c>
      <c r="AD95" s="60" t="s">
        <v>239</v>
      </c>
    </row>
    <row r="96" spans="1:30" s="179" customFormat="1" ht="80.099999999999994" customHeight="1" x14ac:dyDescent="0.2">
      <c r="A96" s="58" t="s">
        <v>226</v>
      </c>
      <c r="B96" s="150" t="s">
        <v>92</v>
      </c>
      <c r="C96" s="58" t="s">
        <v>227</v>
      </c>
      <c r="D96" s="151" t="s">
        <v>194</v>
      </c>
      <c r="E96" s="103" t="s">
        <v>185</v>
      </c>
      <c r="F96" s="397"/>
      <c r="G96" s="152">
        <v>4800000</v>
      </c>
      <c r="H96" s="67" t="s">
        <v>395</v>
      </c>
      <c r="I96" s="152">
        <v>4800000</v>
      </c>
      <c r="J96" s="153" t="s">
        <v>213</v>
      </c>
      <c r="K96" s="219">
        <v>1</v>
      </c>
      <c r="L96" s="220" t="s">
        <v>108</v>
      </c>
      <c r="M96" s="221">
        <v>0.25</v>
      </c>
      <c r="N96" s="221">
        <v>0.25</v>
      </c>
      <c r="O96" s="221">
        <v>0.25</v>
      </c>
      <c r="P96" s="221">
        <v>0.25</v>
      </c>
      <c r="Q96" s="103" t="s">
        <v>216</v>
      </c>
      <c r="R96" s="185" t="s">
        <v>218</v>
      </c>
      <c r="S96" s="33" t="s">
        <v>219</v>
      </c>
      <c r="T96" s="58" t="s">
        <v>220</v>
      </c>
      <c r="U96" s="58" t="s">
        <v>225</v>
      </c>
      <c r="V96" s="58" t="s">
        <v>222</v>
      </c>
      <c r="W96" s="217" t="s">
        <v>386</v>
      </c>
      <c r="X96" s="100" t="s">
        <v>48</v>
      </c>
      <c r="Y96" s="100" t="s">
        <v>485</v>
      </c>
      <c r="Z96" s="217" t="s">
        <v>386</v>
      </c>
      <c r="AA96" s="152">
        <v>4800000</v>
      </c>
      <c r="AB96" s="60" t="s">
        <v>237</v>
      </c>
      <c r="AC96" s="60" t="s">
        <v>238</v>
      </c>
      <c r="AD96" s="60" t="s">
        <v>239</v>
      </c>
    </row>
    <row r="97" spans="1:30" s="179" customFormat="1" ht="80.099999999999994" customHeight="1" x14ac:dyDescent="0.2">
      <c r="A97" s="58" t="s">
        <v>226</v>
      </c>
      <c r="B97" s="150" t="s">
        <v>92</v>
      </c>
      <c r="C97" s="58" t="s">
        <v>227</v>
      </c>
      <c r="D97" s="151" t="s">
        <v>194</v>
      </c>
      <c r="E97" s="103" t="s">
        <v>185</v>
      </c>
      <c r="F97" s="398"/>
      <c r="G97" s="152">
        <v>4800000</v>
      </c>
      <c r="H97" s="67" t="s">
        <v>395</v>
      </c>
      <c r="I97" s="152">
        <v>4800000</v>
      </c>
      <c r="J97" s="153" t="s">
        <v>214</v>
      </c>
      <c r="K97" s="219">
        <v>1</v>
      </c>
      <c r="L97" s="220" t="s">
        <v>108</v>
      </c>
      <c r="M97" s="221">
        <v>0.25</v>
      </c>
      <c r="N97" s="221">
        <v>0.25</v>
      </c>
      <c r="O97" s="221">
        <v>0.25</v>
      </c>
      <c r="P97" s="221">
        <v>0.25</v>
      </c>
      <c r="Q97" s="103" t="s">
        <v>216</v>
      </c>
      <c r="R97" s="185" t="s">
        <v>218</v>
      </c>
      <c r="S97" s="33" t="s">
        <v>219</v>
      </c>
      <c r="T97" s="58" t="s">
        <v>220</v>
      </c>
      <c r="U97" s="58" t="s">
        <v>225</v>
      </c>
      <c r="V97" s="58" t="s">
        <v>222</v>
      </c>
      <c r="W97" s="217" t="s">
        <v>386</v>
      </c>
      <c r="X97" s="100" t="s">
        <v>48</v>
      </c>
      <c r="Y97" s="100" t="s">
        <v>485</v>
      </c>
      <c r="Z97" s="217" t="s">
        <v>386</v>
      </c>
      <c r="AA97" s="152">
        <v>4800000</v>
      </c>
      <c r="AB97" s="60" t="s">
        <v>237</v>
      </c>
      <c r="AC97" s="60" t="s">
        <v>238</v>
      </c>
      <c r="AD97" s="60" t="s">
        <v>239</v>
      </c>
    </row>
    <row r="98" spans="1:30" s="179" customFormat="1" ht="80.099999999999994" customHeight="1" x14ac:dyDescent="0.2">
      <c r="A98" s="132" t="s">
        <v>253</v>
      </c>
      <c r="B98" s="117" t="s">
        <v>254</v>
      </c>
      <c r="C98" s="67" t="s">
        <v>315</v>
      </c>
      <c r="D98" s="117" t="s">
        <v>174</v>
      </c>
      <c r="E98" s="155" t="s">
        <v>174</v>
      </c>
      <c r="F98" s="58" t="s">
        <v>316</v>
      </c>
      <c r="G98" s="222">
        <v>10000000</v>
      </c>
      <c r="H98" s="222" t="s">
        <v>236</v>
      </c>
      <c r="I98" s="222">
        <v>10000000</v>
      </c>
      <c r="J98" s="223" t="s">
        <v>481</v>
      </c>
      <c r="K98" s="60">
        <v>25</v>
      </c>
      <c r="L98" s="60" t="s">
        <v>252</v>
      </c>
      <c r="M98" s="60"/>
      <c r="N98" s="60">
        <v>10</v>
      </c>
      <c r="O98" s="60">
        <v>10</v>
      </c>
      <c r="P98" s="60">
        <v>5</v>
      </c>
      <c r="Q98" s="103" t="s">
        <v>13</v>
      </c>
      <c r="R98" s="145" t="s">
        <v>16</v>
      </c>
      <c r="S98" s="33" t="s">
        <v>219</v>
      </c>
      <c r="T98" s="58" t="s">
        <v>221</v>
      </c>
      <c r="U98" s="58" t="s">
        <v>107</v>
      </c>
      <c r="V98" s="58" t="s">
        <v>222</v>
      </c>
      <c r="W98" s="60" t="s">
        <v>387</v>
      </c>
      <c r="X98" s="100" t="s">
        <v>37</v>
      </c>
      <c r="Y98" s="100" t="s">
        <v>38</v>
      </c>
      <c r="Z98" s="60" t="s">
        <v>387</v>
      </c>
      <c r="AA98" s="224">
        <v>10000000</v>
      </c>
      <c r="AB98" s="178" t="s">
        <v>240</v>
      </c>
      <c r="AC98" s="178" t="s">
        <v>241</v>
      </c>
      <c r="AD98" s="60" t="s">
        <v>248</v>
      </c>
    </row>
    <row r="99" spans="1:30" s="179" customFormat="1" ht="80.099999999999994" customHeight="1" x14ac:dyDescent="0.2">
      <c r="A99" s="132" t="s">
        <v>253</v>
      </c>
      <c r="B99" s="117" t="s">
        <v>254</v>
      </c>
      <c r="C99" s="67" t="s">
        <v>315</v>
      </c>
      <c r="D99" s="117" t="s">
        <v>174</v>
      </c>
      <c r="E99" s="156" t="s">
        <v>174</v>
      </c>
      <c r="F99" s="58" t="s">
        <v>316</v>
      </c>
      <c r="G99" s="225">
        <v>6000000</v>
      </c>
      <c r="H99" s="225" t="s">
        <v>236</v>
      </c>
      <c r="I99" s="225">
        <v>6000000</v>
      </c>
      <c r="J99" s="226" t="s">
        <v>482</v>
      </c>
      <c r="K99" s="60">
        <v>60</v>
      </c>
      <c r="L99" s="60" t="s">
        <v>252</v>
      </c>
      <c r="M99" s="60">
        <v>10</v>
      </c>
      <c r="N99" s="60">
        <v>20</v>
      </c>
      <c r="O99" s="60">
        <v>20</v>
      </c>
      <c r="P99" s="60">
        <v>10</v>
      </c>
      <c r="Q99" s="99" t="s">
        <v>13</v>
      </c>
      <c r="R99" s="145" t="s">
        <v>16</v>
      </c>
      <c r="S99" s="33" t="s">
        <v>219</v>
      </c>
      <c r="T99" s="58" t="s">
        <v>221</v>
      </c>
      <c r="U99" s="58" t="s">
        <v>107</v>
      </c>
      <c r="V99" s="58" t="s">
        <v>355</v>
      </c>
      <c r="W99" s="60" t="s">
        <v>387</v>
      </c>
      <c r="X99" s="100" t="s">
        <v>37</v>
      </c>
      <c r="Y99" s="100" t="s">
        <v>38</v>
      </c>
      <c r="Z99" s="60" t="s">
        <v>387</v>
      </c>
      <c r="AA99" s="227">
        <v>6000000</v>
      </c>
      <c r="AB99" s="178" t="s">
        <v>240</v>
      </c>
      <c r="AC99" s="178" t="s">
        <v>241</v>
      </c>
      <c r="AD99" s="60" t="s">
        <v>248</v>
      </c>
    </row>
    <row r="100" spans="1:30" s="179" customFormat="1" ht="80.099999999999994" customHeight="1" x14ac:dyDescent="0.2">
      <c r="A100" s="132" t="s">
        <v>253</v>
      </c>
      <c r="B100" s="117" t="s">
        <v>254</v>
      </c>
      <c r="C100" s="67" t="s">
        <v>315</v>
      </c>
      <c r="D100" s="117" t="s">
        <v>174</v>
      </c>
      <c r="E100" s="156" t="s">
        <v>174</v>
      </c>
      <c r="F100" s="58" t="s">
        <v>316</v>
      </c>
      <c r="G100" s="222">
        <v>4000000</v>
      </c>
      <c r="H100" s="222" t="s">
        <v>236</v>
      </c>
      <c r="I100" s="222">
        <v>4000000</v>
      </c>
      <c r="J100" s="223" t="s">
        <v>483</v>
      </c>
      <c r="K100" s="60">
        <v>8</v>
      </c>
      <c r="L100" s="60" t="s">
        <v>252</v>
      </c>
      <c r="M100" s="60">
        <v>2</v>
      </c>
      <c r="N100" s="60">
        <v>2</v>
      </c>
      <c r="O100" s="60">
        <v>2</v>
      </c>
      <c r="P100" s="60">
        <v>2</v>
      </c>
      <c r="Q100" s="99" t="s">
        <v>13</v>
      </c>
      <c r="R100" s="145" t="s">
        <v>16</v>
      </c>
      <c r="S100" s="228" t="s">
        <v>219</v>
      </c>
      <c r="T100" s="228" t="s">
        <v>356</v>
      </c>
      <c r="U100" s="228" t="s">
        <v>107</v>
      </c>
      <c r="V100" s="228" t="s">
        <v>222</v>
      </c>
      <c r="W100" s="60" t="s">
        <v>387</v>
      </c>
      <c r="X100" s="100" t="s">
        <v>37</v>
      </c>
      <c r="Y100" s="100" t="s">
        <v>38</v>
      </c>
      <c r="Z100" s="60" t="s">
        <v>387</v>
      </c>
      <c r="AA100" s="224">
        <v>4000000</v>
      </c>
      <c r="AB100" s="178" t="s">
        <v>240</v>
      </c>
      <c r="AC100" s="178" t="s">
        <v>241</v>
      </c>
      <c r="AD100" s="60" t="s">
        <v>248</v>
      </c>
    </row>
    <row r="101" spans="1:30" s="179" customFormat="1" ht="80.099999999999994" customHeight="1" x14ac:dyDescent="0.2">
      <c r="A101" s="157" t="s">
        <v>253</v>
      </c>
      <c r="B101" s="117" t="s">
        <v>254</v>
      </c>
      <c r="C101" s="67" t="s">
        <v>317</v>
      </c>
      <c r="D101" s="117" t="s">
        <v>173</v>
      </c>
      <c r="E101" s="155" t="s">
        <v>173</v>
      </c>
      <c r="F101" s="116" t="s">
        <v>316</v>
      </c>
      <c r="G101" s="159">
        <v>5000000</v>
      </c>
      <c r="H101" s="125" t="s">
        <v>236</v>
      </c>
      <c r="I101" s="159">
        <v>5000000</v>
      </c>
      <c r="J101" s="158" t="s">
        <v>318</v>
      </c>
      <c r="K101" s="230">
        <v>10</v>
      </c>
      <c r="L101" s="230" t="s">
        <v>252</v>
      </c>
      <c r="M101" s="230">
        <v>5</v>
      </c>
      <c r="N101" s="230">
        <v>5</v>
      </c>
      <c r="O101" s="230"/>
      <c r="P101" s="230"/>
      <c r="Q101" s="100" t="s">
        <v>13</v>
      </c>
      <c r="R101" s="100" t="s">
        <v>16</v>
      </c>
      <c r="S101" s="33" t="s">
        <v>219</v>
      </c>
      <c r="T101" s="58" t="s">
        <v>220</v>
      </c>
      <c r="U101" s="54" t="s">
        <v>107</v>
      </c>
      <c r="V101" s="54" t="s">
        <v>370</v>
      </c>
      <c r="W101" s="60" t="s">
        <v>393</v>
      </c>
      <c r="X101" s="100" t="s">
        <v>37</v>
      </c>
      <c r="Y101" s="100" t="s">
        <v>38</v>
      </c>
      <c r="Z101" s="60" t="s">
        <v>393</v>
      </c>
      <c r="AA101" s="159">
        <v>5000000</v>
      </c>
      <c r="AB101" s="58" t="s">
        <v>237</v>
      </c>
      <c r="AC101" s="58" t="s">
        <v>238</v>
      </c>
      <c r="AD101" s="228" t="s">
        <v>239</v>
      </c>
    </row>
    <row r="102" spans="1:30" s="179" customFormat="1" ht="80.099999999999994" customHeight="1" x14ac:dyDescent="0.2">
      <c r="A102" s="157" t="s">
        <v>253</v>
      </c>
      <c r="B102" s="117" t="s">
        <v>254</v>
      </c>
      <c r="C102" s="67" t="s">
        <v>317</v>
      </c>
      <c r="D102" s="117" t="s">
        <v>173</v>
      </c>
      <c r="E102" s="155" t="s">
        <v>173</v>
      </c>
      <c r="F102" s="116" t="s">
        <v>316</v>
      </c>
      <c r="G102" s="222">
        <v>5000000</v>
      </c>
      <c r="H102" s="222" t="s">
        <v>236</v>
      </c>
      <c r="I102" s="222">
        <v>5000000</v>
      </c>
      <c r="J102" s="229" t="s">
        <v>319</v>
      </c>
      <c r="K102" s="230">
        <v>10</v>
      </c>
      <c r="L102" s="230" t="s">
        <v>252</v>
      </c>
      <c r="M102" s="230"/>
      <c r="N102" s="230">
        <v>5</v>
      </c>
      <c r="O102" s="230">
        <v>5</v>
      </c>
      <c r="P102" s="60"/>
      <c r="Q102" s="100" t="s">
        <v>13</v>
      </c>
      <c r="R102" s="100" t="s">
        <v>16</v>
      </c>
      <c r="S102" s="33" t="s">
        <v>219</v>
      </c>
      <c r="T102" s="54" t="s">
        <v>220</v>
      </c>
      <c r="U102" s="54" t="s">
        <v>371</v>
      </c>
      <c r="V102" s="54" t="s">
        <v>222</v>
      </c>
      <c r="W102" s="60" t="s">
        <v>393</v>
      </c>
      <c r="X102" s="100" t="s">
        <v>37</v>
      </c>
      <c r="Y102" s="100" t="s">
        <v>38</v>
      </c>
      <c r="Z102" s="60" t="s">
        <v>393</v>
      </c>
      <c r="AA102" s="77">
        <v>5000000</v>
      </c>
      <c r="AB102" s="58" t="s">
        <v>237</v>
      </c>
      <c r="AC102" s="58" t="s">
        <v>238</v>
      </c>
      <c r="AD102" s="228" t="s">
        <v>239</v>
      </c>
    </row>
    <row r="103" spans="1:30" s="179" customFormat="1" ht="80.099999999999994" customHeight="1" x14ac:dyDescent="0.2">
      <c r="A103" s="157" t="s">
        <v>253</v>
      </c>
      <c r="B103" s="117" t="s">
        <v>254</v>
      </c>
      <c r="C103" s="67" t="s">
        <v>317</v>
      </c>
      <c r="D103" s="117" t="s">
        <v>173</v>
      </c>
      <c r="E103" s="155" t="s">
        <v>173</v>
      </c>
      <c r="F103" s="116" t="s">
        <v>316</v>
      </c>
      <c r="G103" s="222">
        <v>5000000</v>
      </c>
      <c r="H103" s="222" t="s">
        <v>236</v>
      </c>
      <c r="I103" s="222">
        <v>5000000</v>
      </c>
      <c r="J103" s="231" t="s">
        <v>320</v>
      </c>
      <c r="K103" s="230">
        <v>10</v>
      </c>
      <c r="L103" s="230" t="s">
        <v>252</v>
      </c>
      <c r="M103" s="230"/>
      <c r="N103" s="230">
        <v>5</v>
      </c>
      <c r="O103" s="230">
        <v>5</v>
      </c>
      <c r="P103" s="60"/>
      <c r="Q103" s="100" t="s">
        <v>13</v>
      </c>
      <c r="R103" s="100" t="s">
        <v>16</v>
      </c>
      <c r="S103" s="33" t="s">
        <v>219</v>
      </c>
      <c r="T103" s="58" t="s">
        <v>220</v>
      </c>
      <c r="U103" s="58" t="s">
        <v>107</v>
      </c>
      <c r="V103" s="58" t="s">
        <v>222</v>
      </c>
      <c r="W103" s="60" t="s">
        <v>393</v>
      </c>
      <c r="X103" s="100" t="s">
        <v>37</v>
      </c>
      <c r="Y103" s="100" t="s">
        <v>38</v>
      </c>
      <c r="Z103" s="60" t="s">
        <v>393</v>
      </c>
      <c r="AA103" s="77">
        <v>5000000</v>
      </c>
      <c r="AB103" s="58" t="s">
        <v>237</v>
      </c>
      <c r="AC103" s="58" t="s">
        <v>238</v>
      </c>
      <c r="AD103" s="228" t="s">
        <v>239</v>
      </c>
    </row>
    <row r="104" spans="1:30" s="179" customFormat="1" ht="80.099999999999994" customHeight="1" x14ac:dyDescent="0.2">
      <c r="A104" s="157" t="s">
        <v>253</v>
      </c>
      <c r="B104" s="117" t="s">
        <v>254</v>
      </c>
      <c r="C104" s="67" t="s">
        <v>317</v>
      </c>
      <c r="D104" s="117" t="s">
        <v>173</v>
      </c>
      <c r="E104" s="117" t="s">
        <v>173</v>
      </c>
      <c r="F104" s="116" t="s">
        <v>316</v>
      </c>
      <c r="G104" s="159">
        <v>5000000</v>
      </c>
      <c r="H104" s="125" t="s">
        <v>236</v>
      </c>
      <c r="I104" s="159">
        <v>5000000</v>
      </c>
      <c r="J104" s="232" t="s">
        <v>434</v>
      </c>
      <c r="K104" s="242">
        <v>5</v>
      </c>
      <c r="L104" s="242" t="s">
        <v>252</v>
      </c>
      <c r="M104" s="242">
        <v>1</v>
      </c>
      <c r="N104" s="242">
        <v>1</v>
      </c>
      <c r="O104" s="242">
        <v>2</v>
      </c>
      <c r="P104" s="242">
        <v>1</v>
      </c>
      <c r="Q104" s="100" t="s">
        <v>13</v>
      </c>
      <c r="R104" s="100" t="s">
        <v>16</v>
      </c>
      <c r="S104" s="33" t="s">
        <v>219</v>
      </c>
      <c r="T104" s="58" t="s">
        <v>221</v>
      </c>
      <c r="U104" s="58" t="s">
        <v>107</v>
      </c>
      <c r="V104" s="58" t="s">
        <v>222</v>
      </c>
      <c r="W104" s="60" t="s">
        <v>393</v>
      </c>
      <c r="X104" s="100" t="s">
        <v>37</v>
      </c>
      <c r="Y104" s="100" t="s">
        <v>38</v>
      </c>
      <c r="Z104" s="60" t="s">
        <v>393</v>
      </c>
      <c r="AA104" s="159">
        <v>5000000</v>
      </c>
      <c r="AB104" s="58" t="s">
        <v>237</v>
      </c>
      <c r="AC104" s="58" t="s">
        <v>238</v>
      </c>
      <c r="AD104" s="228" t="s">
        <v>239</v>
      </c>
    </row>
    <row r="105" spans="1:30" s="179" customFormat="1" ht="80.099999999999994" customHeight="1" x14ac:dyDescent="0.2">
      <c r="A105" s="157" t="s">
        <v>253</v>
      </c>
      <c r="B105" s="117" t="s">
        <v>254</v>
      </c>
      <c r="C105" s="67" t="s">
        <v>317</v>
      </c>
      <c r="D105" s="117" t="s">
        <v>173</v>
      </c>
      <c r="E105" s="117" t="s">
        <v>173</v>
      </c>
      <c r="F105" s="116" t="s">
        <v>316</v>
      </c>
      <c r="G105" s="159">
        <v>5000000</v>
      </c>
      <c r="H105" s="60" t="s">
        <v>236</v>
      </c>
      <c r="I105" s="159">
        <v>5000000</v>
      </c>
      <c r="J105" s="229" t="s">
        <v>484</v>
      </c>
      <c r="K105" s="60">
        <v>9</v>
      </c>
      <c r="L105" s="60" t="s">
        <v>252</v>
      </c>
      <c r="M105" s="60">
        <v>2</v>
      </c>
      <c r="N105" s="60">
        <v>2</v>
      </c>
      <c r="O105" s="60">
        <v>3</v>
      </c>
      <c r="P105" s="60">
        <v>2</v>
      </c>
      <c r="Q105" s="100" t="s">
        <v>13</v>
      </c>
      <c r="R105" s="100" t="s">
        <v>16</v>
      </c>
      <c r="S105" s="33" t="s">
        <v>219</v>
      </c>
      <c r="T105" s="58" t="s">
        <v>221</v>
      </c>
      <c r="U105" s="58" t="s">
        <v>107</v>
      </c>
      <c r="V105" s="58" t="s">
        <v>222</v>
      </c>
      <c r="W105" s="60" t="s">
        <v>393</v>
      </c>
      <c r="X105" s="100" t="s">
        <v>37</v>
      </c>
      <c r="Y105" s="100" t="s">
        <v>38</v>
      </c>
      <c r="Z105" s="60" t="s">
        <v>393</v>
      </c>
      <c r="AA105" s="159">
        <v>5000000</v>
      </c>
      <c r="AB105" s="58" t="s">
        <v>237</v>
      </c>
      <c r="AC105" s="58" t="s">
        <v>238</v>
      </c>
      <c r="AD105" s="228" t="s">
        <v>239</v>
      </c>
    </row>
    <row r="106" spans="1:30" s="179" customFormat="1" ht="80.099999999999994" customHeight="1" x14ac:dyDescent="0.2">
      <c r="A106" s="116" t="s">
        <v>321</v>
      </c>
      <c r="B106" s="160" t="s">
        <v>322</v>
      </c>
      <c r="C106" s="161" t="s">
        <v>323</v>
      </c>
      <c r="D106" s="117" t="s">
        <v>183</v>
      </c>
      <c r="E106" s="155" t="s">
        <v>183</v>
      </c>
      <c r="F106" s="160" t="s">
        <v>324</v>
      </c>
      <c r="G106" s="66">
        <v>8000000</v>
      </c>
      <c r="H106" s="122" t="s">
        <v>236</v>
      </c>
      <c r="I106" s="66">
        <v>8000000</v>
      </c>
      <c r="J106" s="116" t="s">
        <v>435</v>
      </c>
      <c r="K106" s="143">
        <v>15</v>
      </c>
      <c r="L106" s="115" t="s">
        <v>215</v>
      </c>
      <c r="M106" s="162">
        <v>0</v>
      </c>
      <c r="N106" s="143">
        <v>5</v>
      </c>
      <c r="O106" s="143">
        <v>5</v>
      </c>
      <c r="P106" s="143">
        <v>5</v>
      </c>
      <c r="Q106" s="99" t="s">
        <v>292</v>
      </c>
      <c r="R106" s="99" t="s">
        <v>16</v>
      </c>
      <c r="S106" s="33" t="s">
        <v>219</v>
      </c>
      <c r="T106" s="58" t="s">
        <v>372</v>
      </c>
      <c r="U106" s="58" t="s">
        <v>373</v>
      </c>
      <c r="V106" s="58" t="s">
        <v>355</v>
      </c>
      <c r="W106" s="60" t="s">
        <v>394</v>
      </c>
      <c r="X106" s="100" t="s">
        <v>37</v>
      </c>
      <c r="Y106" s="100" t="s">
        <v>38</v>
      </c>
      <c r="Z106" s="122" t="s">
        <v>394</v>
      </c>
      <c r="AA106" s="69">
        <v>8000000</v>
      </c>
      <c r="AB106" s="191" t="s">
        <v>240</v>
      </c>
      <c r="AC106" s="191" t="s">
        <v>241</v>
      </c>
      <c r="AD106" s="60" t="s">
        <v>248</v>
      </c>
    </row>
    <row r="107" spans="1:30" s="179" customFormat="1" ht="80.099999999999994" customHeight="1" x14ac:dyDescent="0.2">
      <c r="A107" s="157" t="s">
        <v>321</v>
      </c>
      <c r="B107" s="117" t="s">
        <v>322</v>
      </c>
      <c r="C107" s="67" t="s">
        <v>323</v>
      </c>
      <c r="D107" s="117" t="s">
        <v>167</v>
      </c>
      <c r="E107" s="117" t="s">
        <v>167</v>
      </c>
      <c r="F107" s="141" t="s">
        <v>437</v>
      </c>
      <c r="G107" s="66">
        <v>3500000</v>
      </c>
      <c r="H107" s="122" t="s">
        <v>236</v>
      </c>
      <c r="I107" s="66">
        <v>3500000</v>
      </c>
      <c r="J107" s="157" t="s">
        <v>438</v>
      </c>
      <c r="K107" s="143">
        <v>5</v>
      </c>
      <c r="L107" s="115" t="s">
        <v>215</v>
      </c>
      <c r="M107" s="143">
        <v>0</v>
      </c>
      <c r="N107" s="143">
        <v>3</v>
      </c>
      <c r="O107" s="143">
        <v>2</v>
      </c>
      <c r="P107" s="143">
        <v>1</v>
      </c>
      <c r="Q107" s="99" t="s">
        <v>292</v>
      </c>
      <c r="R107" s="145" t="s">
        <v>16</v>
      </c>
      <c r="S107" s="33" t="s">
        <v>219</v>
      </c>
      <c r="T107" s="58" t="s">
        <v>372</v>
      </c>
      <c r="U107" s="58" t="s">
        <v>381</v>
      </c>
      <c r="V107" s="58" t="s">
        <v>382</v>
      </c>
      <c r="W107" s="244" t="s">
        <v>399</v>
      </c>
      <c r="X107" s="100" t="s">
        <v>37</v>
      </c>
      <c r="Y107" s="100" t="s">
        <v>38</v>
      </c>
      <c r="Z107" s="244" t="s">
        <v>399</v>
      </c>
      <c r="AA107" s="66">
        <v>3500000</v>
      </c>
      <c r="AB107" s="228" t="s">
        <v>240</v>
      </c>
      <c r="AC107" s="228" t="s">
        <v>369</v>
      </c>
      <c r="AD107" s="228" t="s">
        <v>248</v>
      </c>
    </row>
    <row r="108" spans="1:30" s="179" customFormat="1" ht="80.099999999999994" customHeight="1" x14ac:dyDescent="0.2">
      <c r="A108" s="163" t="s">
        <v>321</v>
      </c>
      <c r="B108" s="164" t="s">
        <v>322</v>
      </c>
      <c r="C108" s="165" t="s">
        <v>323</v>
      </c>
      <c r="D108" s="164" t="s">
        <v>167</v>
      </c>
      <c r="E108" s="156" t="s">
        <v>167</v>
      </c>
      <c r="F108" s="166" t="s">
        <v>325</v>
      </c>
      <c r="G108" s="66">
        <v>8500000</v>
      </c>
      <c r="H108" s="167" t="s">
        <v>236</v>
      </c>
      <c r="I108" s="66">
        <v>8500000</v>
      </c>
      <c r="J108" s="163" t="s">
        <v>326</v>
      </c>
      <c r="K108" s="168">
        <v>17</v>
      </c>
      <c r="L108" s="168" t="s">
        <v>106</v>
      </c>
      <c r="M108" s="169">
        <v>5</v>
      </c>
      <c r="N108" s="168">
        <v>5</v>
      </c>
      <c r="O108" s="168">
        <v>5</v>
      </c>
      <c r="P108" s="168">
        <v>2</v>
      </c>
      <c r="Q108" s="108" t="s">
        <v>13</v>
      </c>
      <c r="R108" s="108" t="s">
        <v>16</v>
      </c>
      <c r="S108" s="62" t="s">
        <v>219</v>
      </c>
      <c r="T108" s="233" t="s">
        <v>372</v>
      </c>
      <c r="U108" s="233" t="s">
        <v>381</v>
      </c>
      <c r="V108" s="233" t="s">
        <v>382</v>
      </c>
      <c r="W108" s="60" t="s">
        <v>399</v>
      </c>
      <c r="X108" s="100" t="s">
        <v>37</v>
      </c>
      <c r="Y108" s="234" t="s">
        <v>38</v>
      </c>
      <c r="Z108" s="60" t="s">
        <v>399</v>
      </c>
      <c r="AA108" s="66">
        <v>8500000</v>
      </c>
      <c r="AB108" s="228" t="s">
        <v>240</v>
      </c>
      <c r="AC108" s="228" t="s">
        <v>369</v>
      </c>
      <c r="AD108" s="228" t="s">
        <v>248</v>
      </c>
    </row>
    <row r="109" spans="1:30" s="179" customFormat="1" ht="80.099999999999994" customHeight="1" x14ac:dyDescent="0.2">
      <c r="A109" s="170" t="s">
        <v>226</v>
      </c>
      <c r="B109" s="118" t="s">
        <v>92</v>
      </c>
      <c r="C109" s="119" t="s">
        <v>227</v>
      </c>
      <c r="D109" s="103" t="s">
        <v>192</v>
      </c>
      <c r="E109" s="103" t="s">
        <v>327</v>
      </c>
      <c r="F109" s="154" t="s">
        <v>328</v>
      </c>
      <c r="G109" s="68">
        <v>2715789</v>
      </c>
      <c r="H109" s="251" t="s">
        <v>236</v>
      </c>
      <c r="I109" s="245">
        <v>2715789</v>
      </c>
      <c r="J109" s="171" t="s">
        <v>329</v>
      </c>
      <c r="K109" s="121">
        <v>100</v>
      </c>
      <c r="L109" s="122" t="s">
        <v>108</v>
      </c>
      <c r="M109" s="135">
        <v>0</v>
      </c>
      <c r="N109" s="135">
        <v>0.25</v>
      </c>
      <c r="O109" s="135">
        <v>0.25</v>
      </c>
      <c r="P109" s="135">
        <v>0.5</v>
      </c>
      <c r="Q109" s="122" t="s">
        <v>216</v>
      </c>
      <c r="R109" s="60" t="s">
        <v>20</v>
      </c>
      <c r="S109" s="33"/>
      <c r="T109" s="58"/>
      <c r="U109" s="58"/>
      <c r="V109" s="58"/>
      <c r="W109" s="60" t="s">
        <v>400</v>
      </c>
      <c r="X109" s="100" t="s">
        <v>37</v>
      </c>
      <c r="Y109" s="100" t="s">
        <v>38</v>
      </c>
      <c r="Z109" s="60" t="s">
        <v>400</v>
      </c>
      <c r="AA109" s="235">
        <v>2715789</v>
      </c>
      <c r="AB109" s="155" t="s">
        <v>237</v>
      </c>
      <c r="AC109" s="155" t="s">
        <v>238</v>
      </c>
      <c r="AD109" s="172" t="s">
        <v>239</v>
      </c>
    </row>
    <row r="110" spans="1:30" s="179" customFormat="1" ht="80.099999999999994" customHeight="1" x14ac:dyDescent="0.2">
      <c r="A110" s="170" t="s">
        <v>226</v>
      </c>
      <c r="B110" s="118" t="s">
        <v>92</v>
      </c>
      <c r="C110" s="119" t="s">
        <v>227</v>
      </c>
      <c r="D110" s="103" t="s">
        <v>192</v>
      </c>
      <c r="E110" s="103" t="s">
        <v>327</v>
      </c>
      <c r="F110" s="154" t="s">
        <v>328</v>
      </c>
      <c r="G110" s="68">
        <v>2715789</v>
      </c>
      <c r="H110" s="251" t="s">
        <v>236</v>
      </c>
      <c r="I110" s="245">
        <v>2715789</v>
      </c>
      <c r="J110" s="171" t="s">
        <v>330</v>
      </c>
      <c r="K110" s="121">
        <v>100</v>
      </c>
      <c r="L110" s="122" t="s">
        <v>108</v>
      </c>
      <c r="M110" s="135">
        <v>0.25</v>
      </c>
      <c r="N110" s="135">
        <v>0.25</v>
      </c>
      <c r="O110" s="135">
        <v>0.25</v>
      </c>
      <c r="P110" s="135">
        <v>0.25</v>
      </c>
      <c r="Q110" s="122" t="s">
        <v>216</v>
      </c>
      <c r="R110" s="60" t="s">
        <v>20</v>
      </c>
      <c r="S110" s="33"/>
      <c r="T110" s="58"/>
      <c r="U110" s="58"/>
      <c r="V110" s="58"/>
      <c r="W110" s="60" t="s">
        <v>400</v>
      </c>
      <c r="X110" s="100" t="s">
        <v>37</v>
      </c>
      <c r="Y110" s="100" t="s">
        <v>38</v>
      </c>
      <c r="Z110" s="60" t="s">
        <v>400</v>
      </c>
      <c r="AA110" s="235">
        <v>2715789</v>
      </c>
      <c r="AB110" s="155" t="s">
        <v>237</v>
      </c>
      <c r="AC110" s="155" t="s">
        <v>238</v>
      </c>
      <c r="AD110" s="172" t="s">
        <v>239</v>
      </c>
    </row>
    <row r="111" spans="1:30" s="179" customFormat="1" ht="80.099999999999994" customHeight="1" x14ac:dyDescent="0.2">
      <c r="A111" s="170" t="s">
        <v>226</v>
      </c>
      <c r="B111" s="118" t="s">
        <v>92</v>
      </c>
      <c r="C111" s="119" t="s">
        <v>227</v>
      </c>
      <c r="D111" s="103" t="s">
        <v>192</v>
      </c>
      <c r="E111" s="103" t="s">
        <v>327</v>
      </c>
      <c r="F111" s="154" t="s">
        <v>328</v>
      </c>
      <c r="G111" s="68">
        <v>2715789</v>
      </c>
      <c r="H111" s="251" t="s">
        <v>236</v>
      </c>
      <c r="I111" s="245">
        <v>2715789</v>
      </c>
      <c r="J111" s="120" t="s">
        <v>331</v>
      </c>
      <c r="K111" s="121">
        <v>100</v>
      </c>
      <c r="L111" s="122" t="s">
        <v>108</v>
      </c>
      <c r="M111" s="135">
        <v>0.25</v>
      </c>
      <c r="N111" s="135">
        <v>0.25</v>
      </c>
      <c r="O111" s="135">
        <v>0.25</v>
      </c>
      <c r="P111" s="135">
        <v>0.25</v>
      </c>
      <c r="Q111" s="122" t="s">
        <v>216</v>
      </c>
      <c r="R111" s="60" t="s">
        <v>20</v>
      </c>
      <c r="S111" s="33"/>
      <c r="T111" s="58"/>
      <c r="U111" s="58"/>
      <c r="V111" s="58"/>
      <c r="W111" s="60" t="s">
        <v>400</v>
      </c>
      <c r="X111" s="100" t="s">
        <v>37</v>
      </c>
      <c r="Y111" s="100" t="s">
        <v>38</v>
      </c>
      <c r="Z111" s="60" t="s">
        <v>400</v>
      </c>
      <c r="AA111" s="235">
        <v>2715789</v>
      </c>
      <c r="AB111" s="155" t="s">
        <v>237</v>
      </c>
      <c r="AC111" s="155" t="s">
        <v>238</v>
      </c>
      <c r="AD111" s="172" t="s">
        <v>239</v>
      </c>
    </row>
    <row r="112" spans="1:30" s="179" customFormat="1" ht="80.099999999999994" customHeight="1" x14ac:dyDescent="0.2">
      <c r="A112" s="170" t="s">
        <v>226</v>
      </c>
      <c r="B112" s="118" t="s">
        <v>92</v>
      </c>
      <c r="C112" s="119" t="s">
        <v>227</v>
      </c>
      <c r="D112" s="103" t="s">
        <v>192</v>
      </c>
      <c r="E112" s="103" t="s">
        <v>327</v>
      </c>
      <c r="F112" s="154" t="s">
        <v>328</v>
      </c>
      <c r="G112" s="68">
        <v>2715789</v>
      </c>
      <c r="H112" s="251" t="s">
        <v>236</v>
      </c>
      <c r="I112" s="245">
        <v>2715789</v>
      </c>
      <c r="J112" s="173" t="s">
        <v>332</v>
      </c>
      <c r="K112" s="121">
        <v>100</v>
      </c>
      <c r="L112" s="122" t="s">
        <v>108</v>
      </c>
      <c r="M112" s="135">
        <v>0</v>
      </c>
      <c r="N112" s="135">
        <v>0.25</v>
      </c>
      <c r="O112" s="135">
        <v>0.25</v>
      </c>
      <c r="P112" s="135">
        <v>0.5</v>
      </c>
      <c r="Q112" s="122" t="s">
        <v>216</v>
      </c>
      <c r="R112" s="60" t="s">
        <v>20</v>
      </c>
      <c r="S112" s="33"/>
      <c r="T112" s="58"/>
      <c r="U112" s="58"/>
      <c r="V112" s="58"/>
      <c r="W112" s="60" t="s">
        <v>400</v>
      </c>
      <c r="X112" s="100" t="s">
        <v>37</v>
      </c>
      <c r="Y112" s="100" t="s">
        <v>38</v>
      </c>
      <c r="Z112" s="60" t="s">
        <v>400</v>
      </c>
      <c r="AA112" s="235">
        <v>2715789</v>
      </c>
      <c r="AB112" s="155" t="s">
        <v>237</v>
      </c>
      <c r="AC112" s="155" t="s">
        <v>238</v>
      </c>
      <c r="AD112" s="172" t="s">
        <v>239</v>
      </c>
    </row>
    <row r="113" spans="1:30" s="179" customFormat="1" ht="80.099999999999994" customHeight="1" x14ac:dyDescent="0.2">
      <c r="A113" s="170" t="s">
        <v>226</v>
      </c>
      <c r="B113" s="118" t="s">
        <v>92</v>
      </c>
      <c r="C113" s="119" t="s">
        <v>227</v>
      </c>
      <c r="D113" s="103" t="s">
        <v>192</v>
      </c>
      <c r="E113" s="103" t="s">
        <v>327</v>
      </c>
      <c r="F113" s="154" t="s">
        <v>328</v>
      </c>
      <c r="G113" s="68">
        <v>2715789</v>
      </c>
      <c r="H113" s="251" t="s">
        <v>236</v>
      </c>
      <c r="I113" s="245">
        <v>2715789</v>
      </c>
      <c r="J113" s="173" t="s">
        <v>333</v>
      </c>
      <c r="K113" s="121">
        <v>100</v>
      </c>
      <c r="L113" s="122" t="s">
        <v>108</v>
      </c>
      <c r="M113" s="135">
        <v>0.25</v>
      </c>
      <c r="N113" s="135">
        <v>0.25</v>
      </c>
      <c r="O113" s="135">
        <v>0.25</v>
      </c>
      <c r="P113" s="135">
        <v>0.25</v>
      </c>
      <c r="Q113" s="122" t="s">
        <v>216</v>
      </c>
      <c r="R113" s="60" t="s">
        <v>20</v>
      </c>
      <c r="S113" s="33"/>
      <c r="T113" s="58"/>
      <c r="U113" s="58"/>
      <c r="V113" s="58"/>
      <c r="W113" s="60" t="s">
        <v>400</v>
      </c>
      <c r="X113" s="100" t="s">
        <v>37</v>
      </c>
      <c r="Y113" s="100" t="s">
        <v>38</v>
      </c>
      <c r="Z113" s="60" t="s">
        <v>400</v>
      </c>
      <c r="AA113" s="235">
        <v>2715789</v>
      </c>
      <c r="AB113" s="155" t="s">
        <v>237</v>
      </c>
      <c r="AC113" s="155" t="s">
        <v>238</v>
      </c>
      <c r="AD113" s="172" t="s">
        <v>239</v>
      </c>
    </row>
    <row r="114" spans="1:30" s="179" customFormat="1" ht="80.099999999999994" customHeight="1" x14ac:dyDescent="0.2">
      <c r="A114" s="170" t="s">
        <v>226</v>
      </c>
      <c r="B114" s="118" t="s">
        <v>92</v>
      </c>
      <c r="C114" s="119" t="s">
        <v>227</v>
      </c>
      <c r="D114" s="103" t="s">
        <v>192</v>
      </c>
      <c r="E114" s="103" t="s">
        <v>327</v>
      </c>
      <c r="F114" s="154" t="s">
        <v>328</v>
      </c>
      <c r="G114" s="68">
        <v>2715789</v>
      </c>
      <c r="H114" s="251" t="s">
        <v>236</v>
      </c>
      <c r="I114" s="245">
        <v>2715789</v>
      </c>
      <c r="J114" s="173" t="s">
        <v>334</v>
      </c>
      <c r="K114" s="121">
        <v>100</v>
      </c>
      <c r="L114" s="122" t="s">
        <v>108</v>
      </c>
      <c r="M114" s="135">
        <v>0.25</v>
      </c>
      <c r="N114" s="135">
        <v>0.25</v>
      </c>
      <c r="O114" s="135">
        <v>0.25</v>
      </c>
      <c r="P114" s="135">
        <v>0.25</v>
      </c>
      <c r="Q114" s="122" t="s">
        <v>216</v>
      </c>
      <c r="R114" s="60" t="s">
        <v>20</v>
      </c>
      <c r="S114" s="33"/>
      <c r="T114" s="58"/>
      <c r="U114" s="58"/>
      <c r="V114" s="58"/>
      <c r="W114" s="60" t="s">
        <v>400</v>
      </c>
      <c r="X114" s="100" t="s">
        <v>37</v>
      </c>
      <c r="Y114" s="100" t="s">
        <v>38</v>
      </c>
      <c r="Z114" s="60" t="s">
        <v>400</v>
      </c>
      <c r="AA114" s="235">
        <v>2715789</v>
      </c>
      <c r="AB114" s="155" t="s">
        <v>237</v>
      </c>
      <c r="AC114" s="155" t="s">
        <v>238</v>
      </c>
      <c r="AD114" s="172" t="s">
        <v>239</v>
      </c>
    </row>
    <row r="115" spans="1:30" s="179" customFormat="1" ht="80.099999999999994" customHeight="1" x14ac:dyDescent="0.2">
      <c r="A115" s="170" t="s">
        <v>226</v>
      </c>
      <c r="B115" s="118" t="s">
        <v>92</v>
      </c>
      <c r="C115" s="119" t="s">
        <v>227</v>
      </c>
      <c r="D115" s="103" t="s">
        <v>192</v>
      </c>
      <c r="E115" s="103" t="s">
        <v>327</v>
      </c>
      <c r="F115" s="154" t="s">
        <v>328</v>
      </c>
      <c r="G115" s="68">
        <v>2715789</v>
      </c>
      <c r="H115" s="251" t="s">
        <v>236</v>
      </c>
      <c r="I115" s="245">
        <v>2715789</v>
      </c>
      <c r="J115" s="173" t="s">
        <v>335</v>
      </c>
      <c r="K115" s="121">
        <v>100</v>
      </c>
      <c r="L115" s="122" t="s">
        <v>108</v>
      </c>
      <c r="M115" s="135">
        <v>0</v>
      </c>
      <c r="N115" s="135">
        <v>0.25</v>
      </c>
      <c r="O115" s="135">
        <v>0.25</v>
      </c>
      <c r="P115" s="135">
        <v>0.5</v>
      </c>
      <c r="Q115" s="122" t="s">
        <v>216</v>
      </c>
      <c r="R115" s="60" t="s">
        <v>20</v>
      </c>
      <c r="S115" s="33"/>
      <c r="T115" s="58"/>
      <c r="U115" s="58"/>
      <c r="V115" s="58"/>
      <c r="W115" s="60" t="s">
        <v>400</v>
      </c>
      <c r="X115" s="100" t="s">
        <v>37</v>
      </c>
      <c r="Y115" s="100" t="s">
        <v>38</v>
      </c>
      <c r="Z115" s="60" t="s">
        <v>400</v>
      </c>
      <c r="AA115" s="235">
        <v>2715789</v>
      </c>
      <c r="AB115" s="155" t="s">
        <v>237</v>
      </c>
      <c r="AC115" s="155" t="s">
        <v>238</v>
      </c>
      <c r="AD115" s="172" t="s">
        <v>239</v>
      </c>
    </row>
    <row r="116" spans="1:30" s="179" customFormat="1" ht="80.099999999999994" customHeight="1" x14ac:dyDescent="0.2">
      <c r="A116" s="170" t="s">
        <v>226</v>
      </c>
      <c r="B116" s="118" t="s">
        <v>92</v>
      </c>
      <c r="C116" s="119" t="s">
        <v>227</v>
      </c>
      <c r="D116" s="103" t="s">
        <v>192</v>
      </c>
      <c r="E116" s="103" t="s">
        <v>327</v>
      </c>
      <c r="F116" s="154" t="s">
        <v>328</v>
      </c>
      <c r="G116" s="68">
        <v>2715789</v>
      </c>
      <c r="H116" s="251" t="s">
        <v>236</v>
      </c>
      <c r="I116" s="245">
        <v>2715789</v>
      </c>
      <c r="J116" s="174" t="s">
        <v>336</v>
      </c>
      <c r="K116" s="121">
        <v>100</v>
      </c>
      <c r="L116" s="122" t="s">
        <v>108</v>
      </c>
      <c r="M116" s="135">
        <v>0.25</v>
      </c>
      <c r="N116" s="135">
        <v>0.25</v>
      </c>
      <c r="O116" s="135">
        <v>0.25</v>
      </c>
      <c r="P116" s="135">
        <v>0.25</v>
      </c>
      <c r="Q116" s="122" t="s">
        <v>216</v>
      </c>
      <c r="R116" s="60" t="s">
        <v>20</v>
      </c>
      <c r="S116" s="33"/>
      <c r="T116" s="58"/>
      <c r="U116" s="58"/>
      <c r="V116" s="58"/>
      <c r="W116" s="60" t="s">
        <v>400</v>
      </c>
      <c r="X116" s="100" t="s">
        <v>37</v>
      </c>
      <c r="Y116" s="100" t="s">
        <v>38</v>
      </c>
      <c r="Z116" s="60" t="s">
        <v>400</v>
      </c>
      <c r="AA116" s="235">
        <v>2715789</v>
      </c>
      <c r="AB116" s="155" t="s">
        <v>237</v>
      </c>
      <c r="AC116" s="155" t="s">
        <v>238</v>
      </c>
      <c r="AD116" s="172" t="s">
        <v>239</v>
      </c>
    </row>
    <row r="117" spans="1:30" s="179" customFormat="1" ht="80.099999999999994" customHeight="1" x14ac:dyDescent="0.2">
      <c r="A117" s="170" t="s">
        <v>226</v>
      </c>
      <c r="B117" s="118" t="s">
        <v>92</v>
      </c>
      <c r="C117" s="119" t="s">
        <v>227</v>
      </c>
      <c r="D117" s="103" t="s">
        <v>192</v>
      </c>
      <c r="E117" s="103" t="s">
        <v>327</v>
      </c>
      <c r="F117" s="154" t="s">
        <v>328</v>
      </c>
      <c r="G117" s="68">
        <v>2715789</v>
      </c>
      <c r="H117" s="251" t="s">
        <v>236</v>
      </c>
      <c r="I117" s="245">
        <v>2715789</v>
      </c>
      <c r="J117" s="174" t="s">
        <v>337</v>
      </c>
      <c r="K117" s="121">
        <v>100</v>
      </c>
      <c r="L117" s="122" t="s">
        <v>108</v>
      </c>
      <c r="M117" s="135">
        <v>0.25</v>
      </c>
      <c r="N117" s="135">
        <v>0.25</v>
      </c>
      <c r="O117" s="135">
        <v>0.25</v>
      </c>
      <c r="P117" s="135">
        <v>0.25</v>
      </c>
      <c r="Q117" s="122" t="s">
        <v>216</v>
      </c>
      <c r="R117" s="60" t="s">
        <v>20</v>
      </c>
      <c r="S117" s="33"/>
      <c r="T117" s="58"/>
      <c r="U117" s="58"/>
      <c r="V117" s="58"/>
      <c r="W117" s="60" t="s">
        <v>400</v>
      </c>
      <c r="X117" s="100" t="s">
        <v>37</v>
      </c>
      <c r="Y117" s="100" t="s">
        <v>38</v>
      </c>
      <c r="Z117" s="60" t="s">
        <v>400</v>
      </c>
      <c r="AA117" s="235">
        <v>2715789</v>
      </c>
      <c r="AB117" s="155" t="s">
        <v>237</v>
      </c>
      <c r="AC117" s="155" t="s">
        <v>238</v>
      </c>
      <c r="AD117" s="172" t="s">
        <v>239</v>
      </c>
    </row>
    <row r="118" spans="1:30" s="179" customFormat="1" ht="80.099999999999994" customHeight="1" x14ac:dyDescent="0.2">
      <c r="A118" s="170" t="s">
        <v>226</v>
      </c>
      <c r="B118" s="118" t="s">
        <v>92</v>
      </c>
      <c r="C118" s="119" t="s">
        <v>227</v>
      </c>
      <c r="D118" s="103" t="s">
        <v>192</v>
      </c>
      <c r="E118" s="103" t="s">
        <v>327</v>
      </c>
      <c r="F118" s="154" t="s">
        <v>328</v>
      </c>
      <c r="G118" s="68">
        <v>2715789</v>
      </c>
      <c r="H118" s="251" t="s">
        <v>236</v>
      </c>
      <c r="I118" s="245">
        <v>2715789</v>
      </c>
      <c r="J118" s="174" t="s">
        <v>338</v>
      </c>
      <c r="K118" s="121">
        <v>100</v>
      </c>
      <c r="L118" s="122" t="s">
        <v>108</v>
      </c>
      <c r="M118" s="135">
        <v>0.25</v>
      </c>
      <c r="N118" s="135">
        <v>0.25</v>
      </c>
      <c r="O118" s="135">
        <v>0.25</v>
      </c>
      <c r="P118" s="135">
        <v>0.25</v>
      </c>
      <c r="Q118" s="122" t="s">
        <v>216</v>
      </c>
      <c r="R118" s="60" t="s">
        <v>20</v>
      </c>
      <c r="S118" s="33"/>
      <c r="T118" s="58"/>
      <c r="U118" s="58"/>
      <c r="V118" s="58"/>
      <c r="W118" s="60" t="s">
        <v>400</v>
      </c>
      <c r="X118" s="100" t="s">
        <v>37</v>
      </c>
      <c r="Y118" s="100" t="s">
        <v>38</v>
      </c>
      <c r="Z118" s="60" t="s">
        <v>400</v>
      </c>
      <c r="AA118" s="235">
        <v>2715789</v>
      </c>
      <c r="AB118" s="155" t="s">
        <v>237</v>
      </c>
      <c r="AC118" s="155" t="s">
        <v>238</v>
      </c>
      <c r="AD118" s="172" t="s">
        <v>239</v>
      </c>
    </row>
    <row r="119" spans="1:30" s="179" customFormat="1" ht="80.099999999999994" customHeight="1" x14ac:dyDescent="0.2">
      <c r="A119" s="170" t="s">
        <v>226</v>
      </c>
      <c r="B119" s="118" t="s">
        <v>92</v>
      </c>
      <c r="C119" s="119" t="s">
        <v>227</v>
      </c>
      <c r="D119" s="103" t="s">
        <v>192</v>
      </c>
      <c r="E119" s="103" t="s">
        <v>327</v>
      </c>
      <c r="F119" s="154" t="s">
        <v>328</v>
      </c>
      <c r="G119" s="68">
        <v>2715789</v>
      </c>
      <c r="H119" s="251" t="s">
        <v>236</v>
      </c>
      <c r="I119" s="245">
        <v>2715789</v>
      </c>
      <c r="J119" s="174" t="s">
        <v>339</v>
      </c>
      <c r="K119" s="121">
        <v>100</v>
      </c>
      <c r="L119" s="122" t="s">
        <v>108</v>
      </c>
      <c r="M119" s="135">
        <v>0.25</v>
      </c>
      <c r="N119" s="135">
        <v>0.25</v>
      </c>
      <c r="O119" s="135">
        <v>0.25</v>
      </c>
      <c r="P119" s="135">
        <v>0.25</v>
      </c>
      <c r="Q119" s="122" t="s">
        <v>216</v>
      </c>
      <c r="R119" s="60" t="s">
        <v>20</v>
      </c>
      <c r="S119" s="33"/>
      <c r="T119" s="58"/>
      <c r="U119" s="58"/>
      <c r="V119" s="58"/>
      <c r="W119" s="60" t="s">
        <v>400</v>
      </c>
      <c r="X119" s="100" t="s">
        <v>37</v>
      </c>
      <c r="Y119" s="100" t="s">
        <v>38</v>
      </c>
      <c r="Z119" s="60" t="s">
        <v>400</v>
      </c>
      <c r="AA119" s="235">
        <v>2715789</v>
      </c>
      <c r="AB119" s="155" t="s">
        <v>237</v>
      </c>
      <c r="AC119" s="155" t="s">
        <v>238</v>
      </c>
      <c r="AD119" s="172" t="s">
        <v>239</v>
      </c>
    </row>
    <row r="120" spans="1:30" s="179" customFormat="1" ht="80.099999999999994" customHeight="1" x14ac:dyDescent="0.2">
      <c r="A120" s="170" t="s">
        <v>226</v>
      </c>
      <c r="B120" s="118" t="s">
        <v>92</v>
      </c>
      <c r="C120" s="119" t="s">
        <v>227</v>
      </c>
      <c r="D120" s="103" t="s">
        <v>192</v>
      </c>
      <c r="E120" s="103" t="s">
        <v>327</v>
      </c>
      <c r="F120" s="154" t="s">
        <v>328</v>
      </c>
      <c r="G120" s="68">
        <v>2715789</v>
      </c>
      <c r="H120" s="251" t="s">
        <v>236</v>
      </c>
      <c r="I120" s="245">
        <v>2715789</v>
      </c>
      <c r="J120" s="174" t="s">
        <v>340</v>
      </c>
      <c r="K120" s="121">
        <v>12</v>
      </c>
      <c r="L120" s="122" t="s">
        <v>215</v>
      </c>
      <c r="M120" s="139">
        <v>3</v>
      </c>
      <c r="N120" s="139">
        <v>3</v>
      </c>
      <c r="O120" s="139">
        <v>3</v>
      </c>
      <c r="P120" s="139">
        <v>3</v>
      </c>
      <c r="Q120" s="122" t="s">
        <v>216</v>
      </c>
      <c r="R120" s="60" t="s">
        <v>20</v>
      </c>
      <c r="S120" s="33"/>
      <c r="T120" s="58"/>
      <c r="U120" s="58"/>
      <c r="V120" s="58"/>
      <c r="W120" s="60" t="s">
        <v>400</v>
      </c>
      <c r="X120" s="100" t="s">
        <v>37</v>
      </c>
      <c r="Y120" s="100" t="s">
        <v>38</v>
      </c>
      <c r="Z120" s="60" t="s">
        <v>400</v>
      </c>
      <c r="AA120" s="235">
        <v>2715789</v>
      </c>
      <c r="AB120" s="155" t="s">
        <v>237</v>
      </c>
      <c r="AC120" s="155" t="s">
        <v>238</v>
      </c>
      <c r="AD120" s="172" t="s">
        <v>239</v>
      </c>
    </row>
    <row r="121" spans="1:30" s="179" customFormat="1" ht="80.099999999999994" customHeight="1" x14ac:dyDescent="0.2">
      <c r="A121" s="170" t="s">
        <v>226</v>
      </c>
      <c r="B121" s="118" t="s">
        <v>92</v>
      </c>
      <c r="C121" s="119" t="s">
        <v>227</v>
      </c>
      <c r="D121" s="103" t="s">
        <v>192</v>
      </c>
      <c r="E121" s="103" t="s">
        <v>327</v>
      </c>
      <c r="F121" s="154" t="s">
        <v>328</v>
      </c>
      <c r="G121" s="68">
        <v>2715789</v>
      </c>
      <c r="H121" s="251" t="s">
        <v>236</v>
      </c>
      <c r="I121" s="245">
        <v>2715789</v>
      </c>
      <c r="J121" s="174" t="s">
        <v>341</v>
      </c>
      <c r="K121" s="121">
        <v>100</v>
      </c>
      <c r="L121" s="122" t="s">
        <v>108</v>
      </c>
      <c r="M121" s="135">
        <v>0.25</v>
      </c>
      <c r="N121" s="135">
        <v>0.25</v>
      </c>
      <c r="O121" s="135">
        <v>0.25</v>
      </c>
      <c r="P121" s="135">
        <v>0.25</v>
      </c>
      <c r="Q121" s="122" t="s">
        <v>216</v>
      </c>
      <c r="R121" s="60" t="s">
        <v>20</v>
      </c>
      <c r="S121" s="33"/>
      <c r="T121" s="58"/>
      <c r="U121" s="58"/>
      <c r="V121" s="58"/>
      <c r="W121" s="60" t="s">
        <v>400</v>
      </c>
      <c r="X121" s="100" t="s">
        <v>37</v>
      </c>
      <c r="Y121" s="100" t="s">
        <v>38</v>
      </c>
      <c r="Z121" s="60" t="s">
        <v>400</v>
      </c>
      <c r="AA121" s="235">
        <v>2715789</v>
      </c>
      <c r="AB121" s="155" t="s">
        <v>237</v>
      </c>
      <c r="AC121" s="155" t="s">
        <v>238</v>
      </c>
      <c r="AD121" s="172" t="s">
        <v>239</v>
      </c>
    </row>
    <row r="122" spans="1:30" s="179" customFormat="1" ht="80.099999999999994" customHeight="1" x14ac:dyDescent="0.2">
      <c r="A122" s="170" t="s">
        <v>226</v>
      </c>
      <c r="B122" s="118" t="s">
        <v>92</v>
      </c>
      <c r="C122" s="119" t="s">
        <v>227</v>
      </c>
      <c r="D122" s="103" t="s">
        <v>192</v>
      </c>
      <c r="E122" s="103" t="s">
        <v>327</v>
      </c>
      <c r="F122" s="154" t="s">
        <v>328</v>
      </c>
      <c r="G122" s="68">
        <v>2715789</v>
      </c>
      <c r="H122" s="251" t="s">
        <v>236</v>
      </c>
      <c r="I122" s="245">
        <v>2715789</v>
      </c>
      <c r="J122" s="174" t="s">
        <v>342</v>
      </c>
      <c r="K122" s="121">
        <v>100</v>
      </c>
      <c r="L122" s="122" t="s">
        <v>108</v>
      </c>
      <c r="M122" s="135">
        <v>0.25</v>
      </c>
      <c r="N122" s="135">
        <v>0.25</v>
      </c>
      <c r="O122" s="135">
        <v>0.25</v>
      </c>
      <c r="P122" s="135">
        <v>0.25</v>
      </c>
      <c r="Q122" s="122" t="s">
        <v>216</v>
      </c>
      <c r="R122" s="60" t="s">
        <v>20</v>
      </c>
      <c r="S122" s="33"/>
      <c r="T122" s="58"/>
      <c r="U122" s="58"/>
      <c r="V122" s="58"/>
      <c r="W122" s="60" t="s">
        <v>400</v>
      </c>
      <c r="X122" s="100" t="s">
        <v>37</v>
      </c>
      <c r="Y122" s="100" t="s">
        <v>38</v>
      </c>
      <c r="Z122" s="60" t="s">
        <v>400</v>
      </c>
      <c r="AA122" s="235">
        <v>2715789</v>
      </c>
      <c r="AB122" s="155" t="s">
        <v>237</v>
      </c>
      <c r="AC122" s="155" t="s">
        <v>238</v>
      </c>
      <c r="AD122" s="172" t="s">
        <v>239</v>
      </c>
    </row>
    <row r="123" spans="1:30" s="179" customFormat="1" ht="80.099999999999994" customHeight="1" x14ac:dyDescent="0.2">
      <c r="A123" s="170" t="s">
        <v>226</v>
      </c>
      <c r="B123" s="118" t="s">
        <v>92</v>
      </c>
      <c r="C123" s="119" t="s">
        <v>227</v>
      </c>
      <c r="D123" s="103" t="s">
        <v>192</v>
      </c>
      <c r="E123" s="103" t="s">
        <v>327</v>
      </c>
      <c r="F123" s="154" t="s">
        <v>328</v>
      </c>
      <c r="G123" s="68">
        <v>2715789</v>
      </c>
      <c r="H123" s="251" t="s">
        <v>236</v>
      </c>
      <c r="I123" s="245">
        <v>2715789</v>
      </c>
      <c r="J123" s="174" t="s">
        <v>343</v>
      </c>
      <c r="K123" s="121">
        <v>4</v>
      </c>
      <c r="L123" s="122" t="s">
        <v>215</v>
      </c>
      <c r="M123" s="142">
        <v>1</v>
      </c>
      <c r="N123" s="142">
        <v>1</v>
      </c>
      <c r="O123" s="142">
        <v>1</v>
      </c>
      <c r="P123" s="142">
        <v>1</v>
      </c>
      <c r="Q123" s="122" t="s">
        <v>216</v>
      </c>
      <c r="R123" s="60" t="s">
        <v>20</v>
      </c>
      <c r="S123" s="33"/>
      <c r="T123" s="58"/>
      <c r="U123" s="58"/>
      <c r="V123" s="58"/>
      <c r="W123" s="60" t="s">
        <v>400</v>
      </c>
      <c r="X123" s="100" t="s">
        <v>37</v>
      </c>
      <c r="Y123" s="100" t="s">
        <v>38</v>
      </c>
      <c r="Z123" s="60" t="s">
        <v>400</v>
      </c>
      <c r="AA123" s="235">
        <v>2715789</v>
      </c>
      <c r="AB123" s="155" t="s">
        <v>237</v>
      </c>
      <c r="AC123" s="155" t="s">
        <v>238</v>
      </c>
      <c r="AD123" s="172" t="s">
        <v>239</v>
      </c>
    </row>
    <row r="124" spans="1:30" s="179" customFormat="1" ht="80.099999999999994" customHeight="1" x14ac:dyDescent="0.2">
      <c r="A124" s="170" t="s">
        <v>226</v>
      </c>
      <c r="B124" s="118" t="s">
        <v>92</v>
      </c>
      <c r="C124" s="119" t="s">
        <v>227</v>
      </c>
      <c r="D124" s="103" t="s">
        <v>192</v>
      </c>
      <c r="E124" s="103" t="s">
        <v>327</v>
      </c>
      <c r="F124" s="154" t="s">
        <v>328</v>
      </c>
      <c r="G124" s="68">
        <v>2715789</v>
      </c>
      <c r="H124" s="251" t="s">
        <v>236</v>
      </c>
      <c r="I124" s="245">
        <v>2715789</v>
      </c>
      <c r="J124" s="174" t="s">
        <v>344</v>
      </c>
      <c r="K124" s="121">
        <v>100</v>
      </c>
      <c r="L124" s="122" t="s">
        <v>108</v>
      </c>
      <c r="M124" s="135">
        <v>0.25</v>
      </c>
      <c r="N124" s="135">
        <v>0.25</v>
      </c>
      <c r="O124" s="135">
        <v>0.25</v>
      </c>
      <c r="P124" s="135">
        <v>0.25</v>
      </c>
      <c r="Q124" s="122" t="s">
        <v>216</v>
      </c>
      <c r="R124" s="60" t="s">
        <v>20</v>
      </c>
      <c r="S124" s="33"/>
      <c r="T124" s="58"/>
      <c r="U124" s="58"/>
      <c r="V124" s="58"/>
      <c r="W124" s="60" t="s">
        <v>400</v>
      </c>
      <c r="X124" s="100" t="s">
        <v>37</v>
      </c>
      <c r="Y124" s="100" t="s">
        <v>38</v>
      </c>
      <c r="Z124" s="60" t="s">
        <v>400</v>
      </c>
      <c r="AA124" s="235">
        <v>2715789</v>
      </c>
      <c r="AB124" s="155" t="s">
        <v>237</v>
      </c>
      <c r="AC124" s="155" t="s">
        <v>238</v>
      </c>
      <c r="AD124" s="172" t="s">
        <v>239</v>
      </c>
    </row>
    <row r="125" spans="1:30" s="179" customFormat="1" ht="80.099999999999994" customHeight="1" x14ac:dyDescent="0.2">
      <c r="A125" s="170" t="s">
        <v>226</v>
      </c>
      <c r="B125" s="118" t="s">
        <v>92</v>
      </c>
      <c r="C125" s="119" t="s">
        <v>227</v>
      </c>
      <c r="D125" s="103" t="s">
        <v>192</v>
      </c>
      <c r="E125" s="103" t="s">
        <v>327</v>
      </c>
      <c r="F125" s="154" t="s">
        <v>328</v>
      </c>
      <c r="G125" s="68">
        <v>2715789</v>
      </c>
      <c r="H125" s="251" t="s">
        <v>236</v>
      </c>
      <c r="I125" s="245">
        <v>2715789</v>
      </c>
      <c r="J125" s="174" t="s">
        <v>345</v>
      </c>
      <c r="K125" s="121">
        <v>100</v>
      </c>
      <c r="L125" s="122" t="s">
        <v>108</v>
      </c>
      <c r="M125" s="135">
        <v>0.25</v>
      </c>
      <c r="N125" s="135">
        <v>0.25</v>
      </c>
      <c r="O125" s="135">
        <v>0.25</v>
      </c>
      <c r="P125" s="135">
        <v>0.25</v>
      </c>
      <c r="Q125" s="122" t="s">
        <v>216</v>
      </c>
      <c r="R125" s="60" t="s">
        <v>20</v>
      </c>
      <c r="S125" s="33"/>
      <c r="T125" s="58"/>
      <c r="U125" s="58"/>
      <c r="V125" s="58"/>
      <c r="W125" s="60" t="s">
        <v>400</v>
      </c>
      <c r="X125" s="100" t="s">
        <v>37</v>
      </c>
      <c r="Y125" s="100" t="s">
        <v>38</v>
      </c>
      <c r="Z125" s="60" t="s">
        <v>400</v>
      </c>
      <c r="AA125" s="235">
        <v>2715789</v>
      </c>
      <c r="AB125" s="155" t="s">
        <v>237</v>
      </c>
      <c r="AC125" s="155" t="s">
        <v>238</v>
      </c>
      <c r="AD125" s="172" t="s">
        <v>239</v>
      </c>
    </row>
    <row r="126" spans="1:30" s="179" customFormat="1" ht="80.099999999999994" customHeight="1" x14ac:dyDescent="0.2">
      <c r="A126" s="170" t="s">
        <v>226</v>
      </c>
      <c r="B126" s="118" t="s">
        <v>92</v>
      </c>
      <c r="C126" s="119" t="s">
        <v>227</v>
      </c>
      <c r="D126" s="103" t="s">
        <v>192</v>
      </c>
      <c r="E126" s="103" t="s">
        <v>327</v>
      </c>
      <c r="F126" s="154" t="s">
        <v>328</v>
      </c>
      <c r="G126" s="68">
        <v>2715789</v>
      </c>
      <c r="H126" s="251" t="s">
        <v>236</v>
      </c>
      <c r="I126" s="245">
        <v>2715789</v>
      </c>
      <c r="J126" s="174" t="s">
        <v>346</v>
      </c>
      <c r="K126" s="121">
        <v>100</v>
      </c>
      <c r="L126" s="122" t="s">
        <v>108</v>
      </c>
      <c r="M126" s="135">
        <v>0.25</v>
      </c>
      <c r="N126" s="135">
        <v>0.25</v>
      </c>
      <c r="O126" s="135">
        <v>0.25</v>
      </c>
      <c r="P126" s="135">
        <v>0.25</v>
      </c>
      <c r="Q126" s="122" t="s">
        <v>216</v>
      </c>
      <c r="R126" s="60" t="s">
        <v>20</v>
      </c>
      <c r="S126" s="33"/>
      <c r="T126" s="58"/>
      <c r="U126" s="58"/>
      <c r="V126" s="58"/>
      <c r="W126" s="60" t="s">
        <v>400</v>
      </c>
      <c r="X126" s="100" t="s">
        <v>37</v>
      </c>
      <c r="Y126" s="100" t="s">
        <v>38</v>
      </c>
      <c r="Z126" s="60" t="s">
        <v>400</v>
      </c>
      <c r="AA126" s="235">
        <v>2715789</v>
      </c>
      <c r="AB126" s="155" t="s">
        <v>237</v>
      </c>
      <c r="AC126" s="155" t="s">
        <v>238</v>
      </c>
      <c r="AD126" s="172" t="s">
        <v>239</v>
      </c>
    </row>
    <row r="127" spans="1:30" s="179" customFormat="1" ht="80.099999999999994" customHeight="1" x14ac:dyDescent="0.2">
      <c r="A127" s="170" t="s">
        <v>226</v>
      </c>
      <c r="B127" s="118" t="s">
        <v>92</v>
      </c>
      <c r="C127" s="119" t="s">
        <v>227</v>
      </c>
      <c r="D127" s="103" t="s">
        <v>192</v>
      </c>
      <c r="E127" s="103" t="s">
        <v>327</v>
      </c>
      <c r="F127" s="154" t="s">
        <v>328</v>
      </c>
      <c r="G127" s="68">
        <v>2715798</v>
      </c>
      <c r="H127" s="251" t="s">
        <v>236</v>
      </c>
      <c r="I127" s="245">
        <v>2715798</v>
      </c>
      <c r="J127" s="174" t="s">
        <v>347</v>
      </c>
      <c r="K127" s="121">
        <v>100</v>
      </c>
      <c r="L127" s="122" t="s">
        <v>108</v>
      </c>
      <c r="M127" s="135">
        <v>0.25</v>
      </c>
      <c r="N127" s="135">
        <v>0.25</v>
      </c>
      <c r="O127" s="135">
        <v>0.25</v>
      </c>
      <c r="P127" s="135">
        <v>0.25</v>
      </c>
      <c r="Q127" s="122" t="s">
        <v>216</v>
      </c>
      <c r="R127" s="60" t="s">
        <v>20</v>
      </c>
      <c r="S127" s="33"/>
      <c r="T127" s="58"/>
      <c r="U127" s="58"/>
      <c r="V127" s="58"/>
      <c r="W127" s="60" t="s">
        <v>400</v>
      </c>
      <c r="X127" s="100" t="s">
        <v>37</v>
      </c>
      <c r="Y127" s="100" t="s">
        <v>38</v>
      </c>
      <c r="Z127" s="60" t="s">
        <v>400</v>
      </c>
      <c r="AA127" s="235">
        <v>2715798</v>
      </c>
      <c r="AB127" s="155" t="s">
        <v>237</v>
      </c>
      <c r="AC127" s="155" t="s">
        <v>238</v>
      </c>
      <c r="AD127" s="172" t="s">
        <v>239</v>
      </c>
    </row>
    <row r="128" spans="1:30" s="179" customFormat="1" ht="80.099999999999994" customHeight="1" x14ac:dyDescent="0.2">
      <c r="A128" s="116" t="s">
        <v>321</v>
      </c>
      <c r="B128" s="160" t="s">
        <v>322</v>
      </c>
      <c r="C128" s="137" t="s">
        <v>348</v>
      </c>
      <c r="D128" s="160" t="s">
        <v>166</v>
      </c>
      <c r="E128" s="172" t="s">
        <v>166</v>
      </c>
      <c r="F128" s="393" t="s">
        <v>349</v>
      </c>
      <c r="G128" s="66">
        <v>7000000</v>
      </c>
      <c r="H128" s="175" t="s">
        <v>236</v>
      </c>
      <c r="I128" s="66">
        <v>7000000</v>
      </c>
      <c r="J128" s="116" t="s">
        <v>439</v>
      </c>
      <c r="K128" s="236">
        <v>4</v>
      </c>
      <c r="L128" s="111" t="s">
        <v>215</v>
      </c>
      <c r="M128" s="175">
        <v>0</v>
      </c>
      <c r="N128" s="236">
        <v>0</v>
      </c>
      <c r="O128" s="236">
        <v>0</v>
      </c>
      <c r="P128" s="236">
        <v>4</v>
      </c>
      <c r="Q128" s="99" t="s">
        <v>292</v>
      </c>
      <c r="R128" s="185" t="s">
        <v>16</v>
      </c>
      <c r="S128" s="33" t="s">
        <v>219</v>
      </c>
      <c r="T128" s="58" t="s">
        <v>372</v>
      </c>
      <c r="U128" s="58" t="s">
        <v>374</v>
      </c>
      <c r="V128" s="58" t="s">
        <v>222</v>
      </c>
      <c r="W128" s="60" t="s">
        <v>396</v>
      </c>
      <c r="X128" s="100" t="s">
        <v>37</v>
      </c>
      <c r="Y128" s="100" t="s">
        <v>38</v>
      </c>
      <c r="Z128" s="60" t="s">
        <v>396</v>
      </c>
      <c r="AA128" s="69">
        <v>7000000</v>
      </c>
      <c r="AB128" s="177" t="s">
        <v>240</v>
      </c>
      <c r="AC128" s="178" t="s">
        <v>241</v>
      </c>
      <c r="AD128" s="228" t="s">
        <v>248</v>
      </c>
    </row>
    <row r="129" spans="1:30" s="179" customFormat="1" ht="80.099999999999994" customHeight="1" x14ac:dyDescent="0.2">
      <c r="A129" s="116" t="s">
        <v>321</v>
      </c>
      <c r="B129" s="160" t="s">
        <v>322</v>
      </c>
      <c r="C129" s="137" t="s">
        <v>348</v>
      </c>
      <c r="D129" s="160" t="s">
        <v>166</v>
      </c>
      <c r="E129" s="172" t="s">
        <v>166</v>
      </c>
      <c r="F129" s="393"/>
      <c r="G129" s="66">
        <v>7000000</v>
      </c>
      <c r="H129" s="175" t="s">
        <v>236</v>
      </c>
      <c r="I129" s="66">
        <v>7000000</v>
      </c>
      <c r="J129" s="116" t="s">
        <v>440</v>
      </c>
      <c r="K129" s="236">
        <v>4</v>
      </c>
      <c r="L129" s="111" t="s">
        <v>215</v>
      </c>
      <c r="M129" s="175">
        <v>0</v>
      </c>
      <c r="N129" s="236">
        <v>0</v>
      </c>
      <c r="O129" s="236">
        <v>0</v>
      </c>
      <c r="P129" s="236">
        <v>4</v>
      </c>
      <c r="Q129" s="99" t="s">
        <v>292</v>
      </c>
      <c r="R129" s="185" t="s">
        <v>16</v>
      </c>
      <c r="S129" s="33" t="s">
        <v>219</v>
      </c>
      <c r="T129" s="58" t="s">
        <v>372</v>
      </c>
      <c r="U129" s="58" t="s">
        <v>374</v>
      </c>
      <c r="V129" s="58" t="s">
        <v>222</v>
      </c>
      <c r="W129" s="60" t="s">
        <v>396</v>
      </c>
      <c r="X129" s="100" t="s">
        <v>37</v>
      </c>
      <c r="Y129" s="100" t="s">
        <v>38</v>
      </c>
      <c r="Z129" s="60" t="s">
        <v>396</v>
      </c>
      <c r="AA129" s="69">
        <v>7000000</v>
      </c>
      <c r="AB129" s="177" t="s">
        <v>240</v>
      </c>
      <c r="AC129" s="178" t="s">
        <v>241</v>
      </c>
      <c r="AD129" s="228" t="s">
        <v>248</v>
      </c>
    </row>
    <row r="130" spans="1:30" s="179" customFormat="1" ht="80.099999999999994" customHeight="1" x14ac:dyDescent="0.2">
      <c r="A130" s="116" t="s">
        <v>321</v>
      </c>
      <c r="B130" s="160" t="s">
        <v>322</v>
      </c>
      <c r="C130" s="137" t="s">
        <v>348</v>
      </c>
      <c r="D130" s="160" t="s">
        <v>166</v>
      </c>
      <c r="E130" s="172" t="s">
        <v>166</v>
      </c>
      <c r="F130" s="393"/>
      <c r="G130" s="66">
        <v>11000000</v>
      </c>
      <c r="H130" s="175" t="s">
        <v>236</v>
      </c>
      <c r="I130" s="66">
        <v>11000000</v>
      </c>
      <c r="J130" s="116" t="s">
        <v>441</v>
      </c>
      <c r="K130" s="236">
        <v>4</v>
      </c>
      <c r="L130" s="111" t="s">
        <v>215</v>
      </c>
      <c r="M130" s="175">
        <v>0</v>
      </c>
      <c r="N130" s="236">
        <v>0</v>
      </c>
      <c r="O130" s="236">
        <v>0</v>
      </c>
      <c r="P130" s="236">
        <v>4</v>
      </c>
      <c r="Q130" s="99" t="s">
        <v>292</v>
      </c>
      <c r="R130" s="185" t="s">
        <v>16</v>
      </c>
      <c r="S130" s="33" t="s">
        <v>219</v>
      </c>
      <c r="T130" s="58" t="s">
        <v>372</v>
      </c>
      <c r="U130" s="58" t="s">
        <v>374</v>
      </c>
      <c r="V130" s="58" t="s">
        <v>222</v>
      </c>
      <c r="W130" s="60" t="s">
        <v>396</v>
      </c>
      <c r="X130" s="100" t="s">
        <v>37</v>
      </c>
      <c r="Y130" s="237" t="s">
        <v>38</v>
      </c>
      <c r="Z130" s="60" t="s">
        <v>396</v>
      </c>
      <c r="AA130" s="69">
        <v>11000000</v>
      </c>
      <c r="AB130" s="177" t="s">
        <v>240</v>
      </c>
      <c r="AC130" s="178" t="s">
        <v>241</v>
      </c>
      <c r="AD130" s="228" t="s">
        <v>248</v>
      </c>
    </row>
    <row r="131" spans="1:30" s="179" customFormat="1" ht="80.099999999999994" customHeight="1" x14ac:dyDescent="0.2">
      <c r="A131" s="116" t="s">
        <v>321</v>
      </c>
      <c r="B131" s="160" t="s">
        <v>322</v>
      </c>
      <c r="C131" s="137" t="s">
        <v>348</v>
      </c>
      <c r="D131" s="160" t="s">
        <v>166</v>
      </c>
      <c r="E131" s="172" t="s">
        <v>166</v>
      </c>
      <c r="F131" s="393"/>
      <c r="G131" s="66">
        <v>9600000</v>
      </c>
      <c r="H131" s="175" t="s">
        <v>236</v>
      </c>
      <c r="I131" s="66">
        <v>9600000</v>
      </c>
      <c r="J131" s="116" t="s">
        <v>442</v>
      </c>
      <c r="K131" s="236">
        <v>8</v>
      </c>
      <c r="L131" s="111" t="s">
        <v>215</v>
      </c>
      <c r="M131" s="175">
        <v>0</v>
      </c>
      <c r="N131" s="236">
        <v>0</v>
      </c>
      <c r="O131" s="236">
        <v>0</v>
      </c>
      <c r="P131" s="236">
        <v>4</v>
      </c>
      <c r="Q131" s="99" t="s">
        <v>292</v>
      </c>
      <c r="R131" s="185" t="s">
        <v>16</v>
      </c>
      <c r="S131" s="33" t="s">
        <v>219</v>
      </c>
      <c r="T131" s="58" t="s">
        <v>372</v>
      </c>
      <c r="U131" s="58" t="s">
        <v>374</v>
      </c>
      <c r="V131" s="58" t="s">
        <v>222</v>
      </c>
      <c r="W131" s="60" t="s">
        <v>396</v>
      </c>
      <c r="X131" s="100" t="s">
        <v>37</v>
      </c>
      <c r="Y131" s="237" t="s">
        <v>38</v>
      </c>
      <c r="Z131" s="60" t="s">
        <v>396</v>
      </c>
      <c r="AA131" s="69">
        <v>9600000</v>
      </c>
      <c r="AB131" s="177" t="s">
        <v>240</v>
      </c>
      <c r="AC131" s="178" t="s">
        <v>241</v>
      </c>
      <c r="AD131" s="228" t="s">
        <v>248</v>
      </c>
    </row>
    <row r="132" spans="1:30" s="179" customFormat="1" ht="80.099999999999994" customHeight="1" x14ac:dyDescent="0.2">
      <c r="A132" s="116" t="s">
        <v>321</v>
      </c>
      <c r="B132" s="160" t="s">
        <v>322</v>
      </c>
      <c r="C132" s="137" t="s">
        <v>348</v>
      </c>
      <c r="D132" s="160" t="s">
        <v>166</v>
      </c>
      <c r="E132" s="172" t="s">
        <v>166</v>
      </c>
      <c r="F132" s="393"/>
      <c r="G132" s="66">
        <v>400000</v>
      </c>
      <c r="H132" s="175" t="s">
        <v>236</v>
      </c>
      <c r="I132" s="66">
        <v>400000</v>
      </c>
      <c r="J132" s="116" t="s">
        <v>443</v>
      </c>
      <c r="K132" s="236">
        <v>1</v>
      </c>
      <c r="L132" s="111" t="s">
        <v>215</v>
      </c>
      <c r="M132" s="175">
        <v>0</v>
      </c>
      <c r="N132" s="236">
        <v>0</v>
      </c>
      <c r="O132" s="236">
        <v>0</v>
      </c>
      <c r="P132" s="236">
        <v>8</v>
      </c>
      <c r="Q132" s="99" t="s">
        <v>292</v>
      </c>
      <c r="R132" s="185" t="s">
        <v>16</v>
      </c>
      <c r="S132" s="33" t="s">
        <v>219</v>
      </c>
      <c r="T132" s="58" t="s">
        <v>372</v>
      </c>
      <c r="U132" s="58" t="s">
        <v>374</v>
      </c>
      <c r="V132" s="58" t="s">
        <v>222</v>
      </c>
      <c r="W132" s="60" t="s">
        <v>396</v>
      </c>
      <c r="X132" s="100" t="s">
        <v>37</v>
      </c>
      <c r="Y132" s="100" t="s">
        <v>38</v>
      </c>
      <c r="Z132" s="60" t="s">
        <v>396</v>
      </c>
      <c r="AA132" s="69">
        <v>400000</v>
      </c>
      <c r="AB132" s="177" t="s">
        <v>240</v>
      </c>
      <c r="AC132" s="178" t="s">
        <v>241</v>
      </c>
      <c r="AD132" s="228" t="s">
        <v>248</v>
      </c>
    </row>
    <row r="133" spans="1:30" s="179" customFormat="1" ht="80.099999999999994" customHeight="1" x14ac:dyDescent="0.2">
      <c r="A133" s="170" t="s">
        <v>226</v>
      </c>
      <c r="B133" s="176" t="s">
        <v>92</v>
      </c>
      <c r="C133" s="119" t="s">
        <v>227</v>
      </c>
      <c r="D133" s="103" t="s">
        <v>192</v>
      </c>
      <c r="E133" s="103" t="s">
        <v>327</v>
      </c>
      <c r="F133" s="53" t="s">
        <v>407</v>
      </c>
      <c r="G133" s="238">
        <v>30400000</v>
      </c>
      <c r="H133" s="252" t="s">
        <v>236</v>
      </c>
      <c r="I133" s="77">
        <v>30400000</v>
      </c>
      <c r="J133" s="53" t="s">
        <v>406</v>
      </c>
      <c r="K133" s="60">
        <v>100</v>
      </c>
      <c r="L133" s="76" t="s">
        <v>108</v>
      </c>
      <c r="M133" s="76">
        <v>25</v>
      </c>
      <c r="N133" s="76">
        <v>25</v>
      </c>
      <c r="O133" s="76">
        <v>25</v>
      </c>
      <c r="P133" s="76">
        <v>25</v>
      </c>
      <c r="Q133" s="53" t="s">
        <v>216</v>
      </c>
      <c r="R133" s="60" t="s">
        <v>20</v>
      </c>
      <c r="S133" s="228"/>
      <c r="T133" s="228"/>
      <c r="U133" s="228"/>
      <c r="V133" s="228"/>
      <c r="W133" s="60" t="s">
        <v>400</v>
      </c>
      <c r="X133" s="100" t="s">
        <v>37</v>
      </c>
      <c r="Y133" s="100" t="s">
        <v>38</v>
      </c>
      <c r="Z133" s="60" t="s">
        <v>400</v>
      </c>
      <c r="AA133" s="77">
        <v>30400000</v>
      </c>
      <c r="AB133" s="60" t="s">
        <v>237</v>
      </c>
      <c r="AC133" s="60" t="s">
        <v>238</v>
      </c>
      <c r="AD133" s="60" t="s">
        <v>239</v>
      </c>
    </row>
    <row r="134" spans="1:30" s="179" customFormat="1" ht="80.099999999999994" customHeight="1" x14ac:dyDescent="0.2">
      <c r="A134" s="170" t="s">
        <v>226</v>
      </c>
      <c r="B134" s="176" t="s">
        <v>92</v>
      </c>
      <c r="C134" s="119" t="s">
        <v>227</v>
      </c>
      <c r="D134" s="103" t="s">
        <v>192</v>
      </c>
      <c r="E134" s="103" t="s">
        <v>327</v>
      </c>
      <c r="F134" s="239" t="s">
        <v>408</v>
      </c>
      <c r="G134" s="238">
        <v>41871845</v>
      </c>
      <c r="H134" s="253" t="s">
        <v>236</v>
      </c>
      <c r="I134" s="77">
        <v>41871845</v>
      </c>
      <c r="J134" s="137" t="s">
        <v>409</v>
      </c>
      <c r="K134" s="60">
        <v>100</v>
      </c>
      <c r="L134" s="239" t="s">
        <v>108</v>
      </c>
      <c r="M134" s="239">
        <v>25</v>
      </c>
      <c r="N134" s="239">
        <v>25</v>
      </c>
      <c r="O134" s="239">
        <v>25</v>
      </c>
      <c r="P134" s="239">
        <v>25</v>
      </c>
      <c r="Q134" s="239" t="s">
        <v>216</v>
      </c>
      <c r="R134" s="60" t="s">
        <v>20</v>
      </c>
      <c r="S134" s="229" t="s">
        <v>305</v>
      </c>
      <c r="T134" s="229" t="s">
        <v>446</v>
      </c>
      <c r="U134" s="228" t="s">
        <v>224</v>
      </c>
      <c r="V134" s="228" t="s">
        <v>222</v>
      </c>
      <c r="W134" s="60" t="s">
        <v>392</v>
      </c>
      <c r="X134" s="100" t="s">
        <v>37</v>
      </c>
      <c r="Y134" s="100" t="s">
        <v>38</v>
      </c>
      <c r="Z134" s="60" t="s">
        <v>392</v>
      </c>
      <c r="AA134" s="77">
        <v>41871845</v>
      </c>
      <c r="AB134" s="60" t="s">
        <v>237</v>
      </c>
      <c r="AC134" s="60" t="s">
        <v>238</v>
      </c>
      <c r="AD134" s="60" t="s">
        <v>239</v>
      </c>
    </row>
    <row r="135" spans="1:30" s="179" customFormat="1" ht="80.099999999999994" customHeight="1" x14ac:dyDescent="0.2">
      <c r="A135" s="170" t="s">
        <v>226</v>
      </c>
      <c r="B135" s="176" t="s">
        <v>92</v>
      </c>
      <c r="C135" s="119" t="s">
        <v>227</v>
      </c>
      <c r="D135" s="103" t="s">
        <v>490</v>
      </c>
      <c r="E135" s="103" t="s">
        <v>490</v>
      </c>
      <c r="F135" s="240" t="s">
        <v>444</v>
      </c>
      <c r="G135" s="238">
        <v>10000000</v>
      </c>
      <c r="H135" s="253" t="s">
        <v>236</v>
      </c>
      <c r="I135" s="77">
        <v>10000000</v>
      </c>
      <c r="J135" s="137" t="s">
        <v>445</v>
      </c>
      <c r="K135" s="60">
        <v>100</v>
      </c>
      <c r="L135" s="239" t="s">
        <v>108</v>
      </c>
      <c r="M135" s="239">
        <v>0</v>
      </c>
      <c r="N135" s="239">
        <v>0</v>
      </c>
      <c r="O135" s="239">
        <v>50</v>
      </c>
      <c r="P135" s="239">
        <v>50</v>
      </c>
      <c r="Q135" s="239" t="s">
        <v>292</v>
      </c>
      <c r="R135" s="60" t="s">
        <v>16</v>
      </c>
      <c r="S135" s="228"/>
      <c r="T135" s="228"/>
      <c r="U135" s="228"/>
      <c r="V135" s="228"/>
      <c r="W135" s="60" t="s">
        <v>400</v>
      </c>
      <c r="X135" s="100" t="s">
        <v>37</v>
      </c>
      <c r="Y135" s="100" t="s">
        <v>38</v>
      </c>
      <c r="Z135" s="60" t="s">
        <v>400</v>
      </c>
      <c r="AA135" s="77">
        <v>10000000</v>
      </c>
      <c r="AB135" s="60" t="s">
        <v>237</v>
      </c>
      <c r="AC135" s="60" t="s">
        <v>238</v>
      </c>
      <c r="AD135" s="60" t="s">
        <v>239</v>
      </c>
    </row>
    <row r="136" spans="1:30" x14ac:dyDescent="0.25">
      <c r="G136" s="78">
        <f>SUM(G7:G135)</f>
        <v>46374295675</v>
      </c>
      <c r="H136" s="32"/>
      <c r="I136" s="79">
        <f>SUM(I7:I135)</f>
        <v>46374295675</v>
      </c>
      <c r="AA136" s="80"/>
    </row>
    <row r="137" spans="1:30" x14ac:dyDescent="0.25">
      <c r="G137" s="59"/>
    </row>
    <row r="138" spans="1:30" x14ac:dyDescent="0.25">
      <c r="G138" s="59"/>
      <c r="J138" s="246"/>
    </row>
    <row r="139" spans="1:30" x14ac:dyDescent="0.25">
      <c r="G139" s="59"/>
    </row>
    <row r="140" spans="1:30" x14ac:dyDescent="0.25">
      <c r="G140" s="59"/>
    </row>
    <row r="141" spans="1:30" x14ac:dyDescent="0.25">
      <c r="G141" s="59"/>
      <c r="J141" s="246"/>
    </row>
    <row r="142" spans="1:30" x14ac:dyDescent="0.25">
      <c r="G142" s="59"/>
    </row>
    <row r="143" spans="1:30" x14ac:dyDescent="0.25">
      <c r="G143" s="59"/>
    </row>
    <row r="144" spans="1:30" x14ac:dyDescent="0.25">
      <c r="G144" s="59"/>
    </row>
  </sheetData>
  <protectedRanges>
    <protectedRange sqref="S92:S97 AD44:AD63 AB74:AD86 AB31:AD31 AB36:AD43 S31 AD29:AD30 AD32:AD35 AC22:AD25 AB7:AD18 A7:A14 AC28:AD28" name="Rango1"/>
    <protectedRange sqref="C7:C14" name="Rango1_1"/>
    <protectedRange sqref="B92:B97 B10:B14" name="Rango1_10"/>
    <protectedRange sqref="B31" name="Rango1_5_3_1"/>
    <protectedRange sqref="D92:D97 D9:D14" name="Rango1_10_2"/>
    <protectedRange sqref="D41" name="Rango1_3_1_1_1"/>
    <protectedRange sqref="E19:E21 D15:D25 D27:D28" name="Rango1_1_5_1"/>
    <protectedRange sqref="F10 F44:F62 F12:F14" name="Rango1_10_3"/>
    <protectedRange sqref="F11" name="Rango1_2_1_1"/>
    <protectedRange sqref="F15" name="Rango1_4_1"/>
    <protectedRange sqref="F16" name="Rango1_5_5"/>
    <protectedRange sqref="F19" name="Rango1_6_1"/>
    <protectedRange sqref="F20:F22" name="Rango1_14_1"/>
    <protectedRange sqref="F23:F25 F28" name="Rango1_15_1"/>
    <protectedRange sqref="J11" name="Rango1_9_1"/>
    <protectedRange sqref="K9" name="Rango1_7_1_1"/>
    <protectedRange sqref="K11" name="Rango1_9_1_2"/>
    <protectedRange sqref="K12" name="Rango1_11_1_1"/>
    <protectedRange sqref="K10" name="Rango1_12_1_2"/>
    <protectedRange sqref="K13:K14" name="Rango1_19_1_1"/>
    <protectedRange sqref="K33:K35" name="Rango1_31_1_1"/>
    <protectedRange sqref="K44" name="Rango1_44_1_1"/>
    <protectedRange sqref="K45" name="Rango1_47_1_1"/>
    <protectedRange sqref="K46" name="Rango1_48_1_1"/>
    <protectedRange sqref="K47:K48" name="Rango1_49_1_1"/>
    <protectedRange sqref="K49:K55" name="Rango1_50_1_1"/>
    <protectedRange sqref="K56" name="Rango1_52_1_1"/>
    <protectedRange sqref="K57:K59" name="Rango1_53_1_1"/>
    <protectedRange sqref="K60" name="Rango1_54_1_1"/>
    <protectedRange sqref="K61:K62" name="Rango1_59_2_1"/>
    <protectedRange sqref="K17:K18" name="Rango1_20_1_1_1"/>
    <protectedRange sqref="K15" name="Rango1_21_1_1_1"/>
    <protectedRange sqref="K25" name="Rango1_24_1_1_1"/>
    <protectedRange sqref="K19" name="Rango1_26_1_1_1"/>
    <protectedRange sqref="K20" name="Rango1_27_1_1_1"/>
    <protectedRange sqref="K21" name="Rango1_28_1_1_1"/>
    <protectedRange sqref="K23" name="Rango1_29_1_1_1"/>
    <protectedRange sqref="K22" name="Rango1_32_1_2_1"/>
    <protectedRange sqref="K16" name="Rango1_5_2_1_1"/>
    <protectedRange sqref="K24" name="Rango1_32_1_1_1_1"/>
    <protectedRange sqref="L11" name="Rango1_9_1_3"/>
    <protectedRange sqref="L12" name="Rango1_11_1_2"/>
    <protectedRange sqref="L10" name="Rango1_12_1_3"/>
    <protectedRange sqref="L13:L14" name="Rango1_19_1_2"/>
    <protectedRange sqref="L33:L35" name="Rango1_31_1_2"/>
    <protectedRange sqref="L44" name="Rango1_44_1_2"/>
    <protectedRange sqref="L45" name="Rango1_47_1_2"/>
    <protectedRange sqref="L46" name="Rango1_48_1_2"/>
    <protectedRange sqref="L47:L48" name="Rango1_49_1_2"/>
    <protectedRange sqref="L49:L55" name="Rango1_50_1_2"/>
    <protectedRange sqref="L56" name="Rango1_52_1_2"/>
    <protectedRange sqref="L57" name="Rango1_53_1_2"/>
    <protectedRange sqref="L58:L60" name="Rango1_54_1_2"/>
    <protectedRange sqref="L61:L62" name="Rango1_59_2_2"/>
    <protectedRange sqref="L17:L18" name="Rango1_20_1_1_2"/>
    <protectedRange sqref="L15" name="Rango1_21_1_1_2"/>
    <protectedRange sqref="L25" name="Rango1_24_1_1_2"/>
    <protectedRange sqref="L19" name="Rango1_26_1_1_2"/>
    <protectedRange sqref="L20" name="Rango1_27_1_1_2"/>
    <protectedRange sqref="L21" name="Rango1_1_1_1_1"/>
    <protectedRange sqref="L23" name="Rango1_29_1_1_2"/>
    <protectedRange sqref="L22" name="Rango1_32_1_2_2"/>
    <protectedRange sqref="L16" name="Rango1_5_2_1_2"/>
    <protectedRange sqref="L24" name="Rango1_32_1_1_1_2"/>
    <protectedRange sqref="Q11" name="Rango1_9_1_4"/>
    <protectedRange sqref="Q12" name="Rango1_11_1_3"/>
    <protectedRange sqref="Q10" name="Rango1_12_1_4"/>
    <protectedRange sqref="Q19:Q21" name="Rango1_26_1_1_3"/>
    <protectedRange sqref="R11" name="Rango1_9_1_5"/>
    <protectedRange sqref="R12" name="Rango1_11_1_4"/>
    <protectedRange sqref="R10" name="Rango1_12_1_5"/>
    <protectedRange sqref="W44:W62 Z44:Z62" name="Rango1_10_6"/>
    <protectedRange sqref="W19:W25 W28 Z19:Z28" name="Rango1_1_5_4"/>
    <protectedRange sqref="W63 Z63" name="Rango1_8_1_5"/>
    <protectedRange sqref="N11:P11 M55:P55 P59 M49:P51 N48:P48 N54:P54" name="Rango1_10_8"/>
    <protectedRange sqref="G11 I11 AA11" name="Rango1_10_10"/>
    <protectedRange sqref="E13:E18 E29:E35" name="Rango1_10_11"/>
    <protectedRange sqref="E22:E25 E27:E28" name="Rango1_1_5_6"/>
    <protectedRange sqref="D63" name="Rango1_10_2_1_1"/>
    <protectedRange sqref="B64:B73" name="Rango1_10_1"/>
    <protectedRange sqref="D64:D73" name="Rango1_10_2_2"/>
    <protectedRange sqref="K106" name="Rango1_5_2_1_1_1"/>
    <protectedRange sqref="L106" name="Rango1_5_2_1_2_1"/>
    <protectedRange sqref="D109:D127 D133:D135" name="Rango1_10_2_4"/>
    <protectedRange sqref="E109:E127 E133:E135" name="Rango1_10_11_2"/>
    <protectedRange sqref="S7:S12" name="Rango1_2"/>
    <protectedRange sqref="S13:S18" name="Rango1_3"/>
    <protectedRange sqref="Q13" name="Rango1_1_17_1_1"/>
    <protectedRange sqref="Q14:Q16" name="Rango1_1_18_1_1"/>
    <protectedRange sqref="Q17:Q18" name="Rango1_1_19_1_1"/>
    <protectedRange sqref="R13" name="Rango1_52_1_3_1"/>
    <protectedRange sqref="R14:R16" name="Rango1_53_1_3_1"/>
    <protectedRange sqref="R17:R18" name="Rango1_54_1_3_1"/>
    <protectedRange sqref="S63" name="Rango1_4"/>
    <protectedRange sqref="AB98:AC100" name="Rango1_5"/>
    <protectedRange sqref="Q98" name="Rango1_9_1_4_1"/>
    <protectedRange sqref="Q99:Q100" name="Rango1_11_1_3_1"/>
    <protectedRange sqref="R98" name="Rango1_9_1_5_1"/>
    <protectedRange sqref="R99:R100" name="Rango1_11_1_4_1"/>
    <protectedRange sqref="S98:S99" name="Rango1_6"/>
    <protectedRange sqref="AB44:AC62" name="Rango1_7"/>
    <protectedRange sqref="S36:S44" name="Rango1_8"/>
    <protectedRange sqref="T102:V102 U101:V101 S101:S103" name="Rango1_9"/>
    <protectedRange sqref="S106" name="Rango1_11"/>
    <protectedRange sqref="Q106" name="Rango1_5_2_1_3_1"/>
    <protectedRange sqref="R106" name="Rango1_5_2_1_4_1"/>
    <protectedRange sqref="AB106:AC106 AB19:AC21" name="Rango1_12"/>
    <protectedRange sqref="Z106" name="Rango1_1_5_4_1"/>
    <protectedRange sqref="S128:S132" name="Rango1_13"/>
    <protectedRange sqref="Q128:Q132" name="Rango1_1_24_2_1"/>
    <protectedRange sqref="R128:R129 R132" name="Rango1_10_5_1"/>
    <protectedRange sqref="R130:R131" name="Rango1_8_1_4"/>
    <protectedRange sqref="AB128:AC132" name="Rango1_14"/>
    <protectedRange sqref="AB29:AC30" name="Rango1_15"/>
    <protectedRange sqref="AB32:AC35" name="Rango1_16"/>
    <protectedRange sqref="S29" name="Rango1_17"/>
    <protectedRange sqref="R29" name="Rango1_10_5_2"/>
    <protectedRange sqref="S30" name="Rango1_18"/>
    <protectedRange sqref="R30" name="Rango1_10_5_3"/>
    <protectedRange sqref="S32" name="Rango1_19"/>
    <protectedRange sqref="R32" name="Rango1_10_5_4"/>
    <protectedRange sqref="S33" name="Rango1_20"/>
    <protectedRange sqref="R33" name="Rango1_10_5_5"/>
    <protectedRange sqref="S34" name="Rango1_21"/>
    <protectedRange sqref="R34" name="Rango1_10_5_6"/>
    <protectedRange sqref="S35" name="Rango1_22"/>
    <protectedRange sqref="R35" name="Rango1_10_5_7"/>
    <protectedRange sqref="AB22:AB25 AB28" name="Rango1_23"/>
    <protectedRange sqref="Q22:Q25 Q28" name="Rango1_1_3_1_1"/>
    <protectedRange sqref="R22:R25 R28" name="Rango1_33_1_3_1"/>
    <protectedRange sqref="S22:S25 S28" name="Rango1_26"/>
    <protectedRange sqref="S108" name="Rango1_28"/>
    <protectedRange sqref="S109:S127" name="Rango1_29"/>
    <protectedRange sqref="R19:R21" name="Rango1_19_1_4_1"/>
    <protectedRange sqref="S19:S21" name="Rango1_8_1"/>
    <protectedRange sqref="S104:S105" name="Rango1_9_2"/>
    <protectedRange sqref="AC26:AD27" name="Rango1_24"/>
    <protectedRange sqref="D26" name="Rango1_1_5_1_1"/>
    <protectedRange sqref="F26:F27" name="Rango1_15_1_1"/>
    <protectedRange sqref="E26" name="Rango1_1_5_6_1"/>
    <protectedRange sqref="AB26:AB27" name="Rango1_23_1"/>
    <protectedRange sqref="Q26:Q27" name="Rango1_1_3_1_1_1"/>
    <protectedRange sqref="R26:R27" name="Rango1_33_1_3_1_1"/>
    <protectedRange sqref="S26:S27" name="Rango1_27"/>
    <protectedRange sqref="K107" name="Rango1_36_1_1_2"/>
    <protectedRange sqref="L107" name="Rango1_36_1_2_2"/>
    <protectedRange sqref="S107" name="Rango1_28_1"/>
    <protectedRange sqref="Q107" name="Rango1_1_6_1"/>
    <protectedRange sqref="R107" name="Rango1_36_1_3"/>
  </protectedRanges>
  <autoFilter ref="A6:AD6"/>
  <mergeCells count="5">
    <mergeCell ref="F128:F132"/>
    <mergeCell ref="A3:F3"/>
    <mergeCell ref="F92:F97"/>
    <mergeCell ref="F74:F86"/>
    <mergeCell ref="F87:F88"/>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31"/>
  <sheetViews>
    <sheetView topLeftCell="A4" zoomScale="70" zoomScaleNormal="70" workbookViewId="0">
      <selection activeCell="D17" sqref="D17"/>
    </sheetView>
  </sheetViews>
  <sheetFormatPr baseColWidth="10" defaultRowHeight="15" customHeight="1" x14ac:dyDescent="0.25"/>
  <cols>
    <col min="1" max="1" width="1.28515625" customWidth="1"/>
    <col min="2" max="2" width="111.140625" bestFit="1" customWidth="1"/>
    <col min="3" max="3" width="142.5703125" customWidth="1"/>
    <col min="4" max="4" width="139.7109375" bestFit="1" customWidth="1"/>
    <col min="5" max="5" width="255.7109375" bestFit="1" customWidth="1"/>
    <col min="6" max="6" width="33.5703125" bestFit="1" customWidth="1"/>
    <col min="7" max="7" width="34.85546875" bestFit="1" customWidth="1"/>
    <col min="8" max="8" width="116.42578125" bestFit="1" customWidth="1"/>
    <col min="9" max="9" width="23" customWidth="1"/>
  </cols>
  <sheetData>
    <row r="1" spans="1:9" ht="6.75" customHeight="1" thickBot="1" x14ac:dyDescent="0.3"/>
    <row r="2" spans="1:9" s="1" customFormat="1" ht="63" customHeight="1" thickBot="1" x14ac:dyDescent="0.35">
      <c r="A2"/>
      <c r="B2" s="406"/>
      <c r="C2" s="407"/>
      <c r="D2" s="407"/>
      <c r="E2" s="407"/>
      <c r="F2" s="407"/>
      <c r="G2" s="407"/>
      <c r="H2" s="407"/>
      <c r="I2" s="408"/>
    </row>
    <row r="3" spans="1:9" s="1" customFormat="1" ht="21.75" thickBot="1" x14ac:dyDescent="0.35">
      <c r="A3"/>
      <c r="B3" s="403" t="s">
        <v>11</v>
      </c>
      <c r="C3" s="404"/>
      <c r="D3" s="404"/>
      <c r="E3" s="404"/>
      <c r="F3" s="404"/>
      <c r="G3" s="404"/>
      <c r="H3" s="404"/>
      <c r="I3" s="405"/>
    </row>
    <row r="4" spans="1:9" x14ac:dyDescent="0.25">
      <c r="B4" s="409" t="s">
        <v>9</v>
      </c>
      <c r="C4" s="412" t="s">
        <v>10</v>
      </c>
      <c r="D4" s="412" t="s">
        <v>6</v>
      </c>
      <c r="E4" s="412" t="s">
        <v>36</v>
      </c>
      <c r="F4" s="412" t="s">
        <v>12</v>
      </c>
      <c r="G4" s="412" t="s">
        <v>7</v>
      </c>
      <c r="H4" s="415" t="s">
        <v>111</v>
      </c>
      <c r="I4" s="400" t="s">
        <v>109</v>
      </c>
    </row>
    <row r="5" spans="1:9" x14ac:dyDescent="0.25">
      <c r="B5" s="410"/>
      <c r="C5" s="413"/>
      <c r="D5" s="413"/>
      <c r="E5" s="413"/>
      <c r="F5" s="413"/>
      <c r="G5" s="413"/>
      <c r="H5" s="416"/>
      <c r="I5" s="401"/>
    </row>
    <row r="6" spans="1:9" ht="15.75" thickBot="1" x14ac:dyDescent="0.3">
      <c r="B6" s="411"/>
      <c r="C6" s="414"/>
      <c r="D6" s="414"/>
      <c r="E6" s="414"/>
      <c r="F6" s="414"/>
      <c r="G6" s="414"/>
      <c r="H6" s="417"/>
      <c r="I6" s="402"/>
    </row>
    <row r="7" spans="1:9" ht="15" customHeight="1" x14ac:dyDescent="0.25">
      <c r="B7" s="17" t="s">
        <v>59</v>
      </c>
      <c r="C7" s="12" t="s">
        <v>60</v>
      </c>
      <c r="D7" s="31" t="s">
        <v>37</v>
      </c>
      <c r="E7" s="31" t="s">
        <v>38</v>
      </c>
      <c r="F7" s="18" t="s">
        <v>13</v>
      </c>
      <c r="G7" s="19" t="s">
        <v>110</v>
      </c>
      <c r="H7" s="20" t="s">
        <v>21</v>
      </c>
      <c r="I7" s="13" t="s">
        <v>100</v>
      </c>
    </row>
    <row r="8" spans="1:9" ht="15" customHeight="1" x14ac:dyDescent="0.25">
      <c r="B8" s="21" t="s">
        <v>59</v>
      </c>
      <c r="C8" s="7" t="s">
        <v>61</v>
      </c>
      <c r="D8" s="2" t="s">
        <v>52</v>
      </c>
      <c r="E8" s="2" t="s">
        <v>39</v>
      </c>
      <c r="F8" s="2" t="s">
        <v>13</v>
      </c>
      <c r="G8" s="3" t="s">
        <v>16</v>
      </c>
      <c r="H8" s="6" t="s">
        <v>22</v>
      </c>
      <c r="I8" s="22" t="s">
        <v>101</v>
      </c>
    </row>
    <row r="9" spans="1:9" ht="15" customHeight="1" x14ac:dyDescent="0.25">
      <c r="B9" s="21" t="s">
        <v>62</v>
      </c>
      <c r="C9" s="7" t="s">
        <v>63</v>
      </c>
      <c r="D9" s="2" t="s">
        <v>53</v>
      </c>
      <c r="E9" s="2" t="s">
        <v>40</v>
      </c>
      <c r="F9" s="2" t="s">
        <v>13</v>
      </c>
      <c r="G9" s="3" t="s">
        <v>16</v>
      </c>
      <c r="H9" s="6" t="s">
        <v>23</v>
      </c>
      <c r="I9" s="22" t="s">
        <v>102</v>
      </c>
    </row>
    <row r="10" spans="1:9" ht="15" customHeight="1" x14ac:dyDescent="0.25">
      <c r="B10" s="21" t="s">
        <v>62</v>
      </c>
      <c r="C10" s="7" t="s">
        <v>64</v>
      </c>
      <c r="D10" s="2" t="s">
        <v>54</v>
      </c>
      <c r="E10" s="2" t="s">
        <v>41</v>
      </c>
      <c r="F10" s="2" t="s">
        <v>13</v>
      </c>
      <c r="G10" s="3" t="s">
        <v>16</v>
      </c>
      <c r="H10" s="6" t="s">
        <v>24</v>
      </c>
      <c r="I10" s="22" t="s">
        <v>103</v>
      </c>
    </row>
    <row r="11" spans="1:9" ht="15" customHeight="1" x14ac:dyDescent="0.25">
      <c r="B11" s="21" t="s">
        <v>65</v>
      </c>
      <c r="C11" s="7" t="s">
        <v>66</v>
      </c>
      <c r="D11" s="2" t="s">
        <v>55</v>
      </c>
      <c r="E11" s="2" t="s">
        <v>42</v>
      </c>
      <c r="F11" s="2" t="s">
        <v>13</v>
      </c>
      <c r="G11" s="3" t="s">
        <v>16</v>
      </c>
      <c r="H11" s="6" t="s">
        <v>25</v>
      </c>
      <c r="I11" s="22" t="s">
        <v>104</v>
      </c>
    </row>
    <row r="12" spans="1:9" ht="15" customHeight="1" x14ac:dyDescent="0.25">
      <c r="B12" s="21" t="s">
        <v>65</v>
      </c>
      <c r="C12" s="7" t="s">
        <v>67</v>
      </c>
      <c r="D12" s="2" t="s">
        <v>56</v>
      </c>
      <c r="E12" s="2" t="s">
        <v>43</v>
      </c>
      <c r="F12" s="2" t="s">
        <v>13</v>
      </c>
      <c r="G12" s="3" t="s">
        <v>16</v>
      </c>
      <c r="H12" s="6" t="s">
        <v>26</v>
      </c>
      <c r="I12" s="23" t="s">
        <v>105</v>
      </c>
    </row>
    <row r="13" spans="1:9" ht="15" customHeight="1" x14ac:dyDescent="0.25">
      <c r="B13" s="14" t="s">
        <v>68</v>
      </c>
      <c r="C13" s="7" t="s">
        <v>69</v>
      </c>
      <c r="D13" s="2" t="s">
        <v>57</v>
      </c>
      <c r="E13" s="2" t="s">
        <v>44</v>
      </c>
      <c r="F13" s="2" t="s">
        <v>13</v>
      </c>
      <c r="G13" s="3" t="s">
        <v>16</v>
      </c>
      <c r="H13" s="6" t="s">
        <v>27</v>
      </c>
      <c r="I13" s="22" t="s">
        <v>106</v>
      </c>
    </row>
    <row r="14" spans="1:9" ht="15" customHeight="1" x14ac:dyDescent="0.25">
      <c r="B14" s="14" t="s">
        <v>68</v>
      </c>
      <c r="C14" s="7" t="s">
        <v>70</v>
      </c>
      <c r="D14" s="2" t="s">
        <v>58</v>
      </c>
      <c r="E14" s="2" t="s">
        <v>45</v>
      </c>
      <c r="F14" s="2" t="s">
        <v>13</v>
      </c>
      <c r="G14" s="3" t="s">
        <v>16</v>
      </c>
      <c r="H14" s="6" t="s">
        <v>28</v>
      </c>
      <c r="I14" s="22" t="s">
        <v>107</v>
      </c>
    </row>
    <row r="15" spans="1:9" ht="15" customHeight="1" x14ac:dyDescent="0.25">
      <c r="B15" s="14" t="s">
        <v>68</v>
      </c>
      <c r="C15" s="7" t="s">
        <v>71</v>
      </c>
      <c r="D15" s="2" t="s">
        <v>46</v>
      </c>
      <c r="E15" s="2" t="s">
        <v>35</v>
      </c>
      <c r="F15" s="2" t="s">
        <v>13</v>
      </c>
      <c r="G15" s="3" t="s">
        <v>16</v>
      </c>
      <c r="H15" s="6" t="s">
        <v>29</v>
      </c>
      <c r="I15" s="22" t="s">
        <v>108</v>
      </c>
    </row>
    <row r="16" spans="1:9" ht="15" customHeight="1" x14ac:dyDescent="0.25">
      <c r="B16" s="14" t="s">
        <v>72</v>
      </c>
      <c r="C16" s="7" t="s">
        <v>73</v>
      </c>
      <c r="D16" s="2" t="s">
        <v>47</v>
      </c>
      <c r="E16" s="2" t="s">
        <v>35</v>
      </c>
      <c r="F16" s="2" t="s">
        <v>13</v>
      </c>
      <c r="G16" s="3" t="s">
        <v>16</v>
      </c>
      <c r="H16" s="6" t="s">
        <v>30</v>
      </c>
      <c r="I16" s="23"/>
    </row>
    <row r="17" spans="2:9" ht="15" customHeight="1" x14ac:dyDescent="0.25">
      <c r="B17" s="14" t="s">
        <v>72</v>
      </c>
      <c r="C17" s="7" t="s">
        <v>74</v>
      </c>
      <c r="D17" s="2" t="s">
        <v>48</v>
      </c>
      <c r="E17" s="2" t="s">
        <v>35</v>
      </c>
      <c r="F17" s="2" t="s">
        <v>13</v>
      </c>
      <c r="G17" s="3" t="s">
        <v>16</v>
      </c>
      <c r="H17" s="6" t="s">
        <v>31</v>
      </c>
      <c r="I17" s="23"/>
    </row>
    <row r="18" spans="2:9" ht="15" customHeight="1" x14ac:dyDescent="0.25">
      <c r="B18" s="24" t="s">
        <v>75</v>
      </c>
      <c r="C18" s="7" t="s">
        <v>76</v>
      </c>
      <c r="D18" s="2" t="s">
        <v>49</v>
      </c>
      <c r="E18" s="2" t="s">
        <v>35</v>
      </c>
      <c r="F18" s="2" t="s">
        <v>13</v>
      </c>
      <c r="G18" s="3" t="s">
        <v>16</v>
      </c>
      <c r="H18" s="6" t="s">
        <v>32</v>
      </c>
      <c r="I18" s="23"/>
    </row>
    <row r="19" spans="2:9" ht="15" customHeight="1" x14ac:dyDescent="0.25">
      <c r="B19" s="24" t="s">
        <v>75</v>
      </c>
      <c r="C19" s="7" t="s">
        <v>77</v>
      </c>
      <c r="D19" s="2" t="s">
        <v>50</v>
      </c>
      <c r="E19" s="2" t="s">
        <v>35</v>
      </c>
      <c r="F19" s="2" t="s">
        <v>13</v>
      </c>
      <c r="G19" s="3" t="s">
        <v>16</v>
      </c>
      <c r="H19" s="6" t="s">
        <v>33</v>
      </c>
      <c r="I19" s="23"/>
    </row>
    <row r="20" spans="2:9" ht="15" customHeight="1" x14ac:dyDescent="0.25">
      <c r="B20" s="24" t="s">
        <v>75</v>
      </c>
      <c r="C20" s="7" t="s">
        <v>78</v>
      </c>
      <c r="D20" s="2" t="s">
        <v>51</v>
      </c>
      <c r="E20" s="2" t="s">
        <v>35</v>
      </c>
      <c r="F20" s="2" t="s">
        <v>13</v>
      </c>
      <c r="G20" s="3" t="s">
        <v>16</v>
      </c>
      <c r="H20" s="6" t="s">
        <v>34</v>
      </c>
      <c r="I20" s="23"/>
    </row>
    <row r="21" spans="2:9" ht="15" customHeight="1" x14ac:dyDescent="0.25">
      <c r="B21" s="14" t="s">
        <v>79</v>
      </c>
      <c r="C21" s="7" t="s">
        <v>80</v>
      </c>
      <c r="D21" s="2"/>
      <c r="E21" s="2"/>
      <c r="F21" s="2" t="s">
        <v>13</v>
      </c>
      <c r="G21" s="3" t="s">
        <v>17</v>
      </c>
      <c r="H21" s="6" t="s">
        <v>35</v>
      </c>
      <c r="I21" s="25"/>
    </row>
    <row r="22" spans="2:9" ht="15" customHeight="1" x14ac:dyDescent="0.25">
      <c r="B22" s="14" t="s">
        <v>79</v>
      </c>
      <c r="C22" s="7" t="s">
        <v>81</v>
      </c>
      <c r="D22" s="2"/>
      <c r="E22" s="2"/>
      <c r="F22" s="2" t="s">
        <v>14</v>
      </c>
      <c r="G22" s="3" t="s">
        <v>18</v>
      </c>
      <c r="H22" s="6" t="s">
        <v>35</v>
      </c>
      <c r="I22" s="22"/>
    </row>
    <row r="23" spans="2:9" ht="15" customHeight="1" x14ac:dyDescent="0.25">
      <c r="B23" s="14" t="s">
        <v>82</v>
      </c>
      <c r="C23" s="7" t="s">
        <v>83</v>
      </c>
      <c r="D23" s="2"/>
      <c r="E23" s="2"/>
      <c r="F23" s="2" t="s">
        <v>14</v>
      </c>
      <c r="G23" s="5" t="s">
        <v>19</v>
      </c>
      <c r="H23" s="6" t="s">
        <v>35</v>
      </c>
      <c r="I23" s="22"/>
    </row>
    <row r="24" spans="2:9" ht="15" customHeight="1" x14ac:dyDescent="0.25">
      <c r="B24" s="26" t="s">
        <v>82</v>
      </c>
      <c r="C24" s="8" t="s">
        <v>84</v>
      </c>
      <c r="D24" s="9"/>
      <c r="E24" s="9"/>
      <c r="F24" s="9" t="s">
        <v>15</v>
      </c>
      <c r="G24" s="10" t="s">
        <v>20</v>
      </c>
      <c r="H24" s="11" t="s">
        <v>35</v>
      </c>
      <c r="I24" s="25"/>
    </row>
    <row r="25" spans="2:9" ht="15" customHeight="1" x14ac:dyDescent="0.25">
      <c r="B25" s="27" t="s">
        <v>85</v>
      </c>
      <c r="C25" s="7" t="s">
        <v>86</v>
      </c>
      <c r="D25" s="4"/>
      <c r="E25" s="4"/>
      <c r="F25" s="4"/>
      <c r="G25" s="4"/>
      <c r="H25" s="4"/>
      <c r="I25" s="22"/>
    </row>
    <row r="26" spans="2:9" ht="15" customHeight="1" x14ac:dyDescent="0.25">
      <c r="B26" s="27" t="s">
        <v>85</v>
      </c>
      <c r="C26" s="7" t="s">
        <v>87</v>
      </c>
      <c r="D26" s="4"/>
      <c r="E26" s="16"/>
      <c r="F26" s="4"/>
      <c r="G26" s="4"/>
      <c r="H26" s="4"/>
      <c r="I26" s="22"/>
    </row>
    <row r="27" spans="2:9" ht="15" customHeight="1" x14ac:dyDescent="0.25">
      <c r="B27" s="27" t="s">
        <v>85</v>
      </c>
      <c r="C27" s="7" t="s">
        <v>88</v>
      </c>
      <c r="D27" s="4"/>
      <c r="E27" s="4"/>
      <c r="F27" s="4"/>
      <c r="G27" s="4"/>
      <c r="H27" s="4"/>
      <c r="I27" s="22"/>
    </row>
    <row r="28" spans="2:9" ht="15" customHeight="1" x14ac:dyDescent="0.25">
      <c r="B28" s="27" t="s">
        <v>85</v>
      </c>
      <c r="C28" s="7" t="s">
        <v>89</v>
      </c>
      <c r="D28" s="4"/>
      <c r="E28" s="4"/>
      <c r="F28" s="4"/>
      <c r="G28" s="4"/>
      <c r="H28" s="4"/>
      <c r="I28" s="22"/>
    </row>
    <row r="29" spans="2:9" ht="15" customHeight="1" x14ac:dyDescent="0.25">
      <c r="B29" s="27" t="s">
        <v>85</v>
      </c>
      <c r="C29" s="7" t="s">
        <v>90</v>
      </c>
      <c r="D29" s="4"/>
      <c r="E29" s="4"/>
      <c r="F29" s="4"/>
      <c r="G29" s="4"/>
      <c r="H29" s="4"/>
      <c r="I29" s="22"/>
    </row>
    <row r="30" spans="2:9" ht="15" customHeight="1" x14ac:dyDescent="0.25">
      <c r="B30" s="27" t="s">
        <v>85</v>
      </c>
      <c r="C30" s="7" t="s">
        <v>91</v>
      </c>
      <c r="D30" s="4"/>
      <c r="E30" s="4"/>
      <c r="F30" s="4"/>
      <c r="G30" s="4"/>
      <c r="H30" s="4"/>
      <c r="I30" s="22"/>
    </row>
    <row r="31" spans="2:9" ht="15" customHeight="1" thickBot="1" x14ac:dyDescent="0.3">
      <c r="B31" s="28" t="s">
        <v>92</v>
      </c>
      <c r="C31" s="15" t="s">
        <v>93</v>
      </c>
      <c r="D31" s="29"/>
      <c r="E31" s="29"/>
      <c r="F31" s="29"/>
      <c r="G31" s="29"/>
      <c r="H31" s="29"/>
      <c r="I31" s="30"/>
    </row>
  </sheetData>
  <mergeCells count="10">
    <mergeCell ref="I4:I6"/>
    <mergeCell ref="B3:I3"/>
    <mergeCell ref="B2:I2"/>
    <mergeCell ref="B4:B6"/>
    <mergeCell ref="F4:F6"/>
    <mergeCell ref="G4:G6"/>
    <mergeCell ref="H4:H6"/>
    <mergeCell ref="C4:C6"/>
    <mergeCell ref="D4:D6"/>
    <mergeCell ref="E4:E6"/>
  </mergeCells>
  <pageMargins left="0.7" right="0.7" top="0.75" bottom="0.75" header="0.3" footer="0.3"/>
  <pageSetup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4"/>
  <sheetViews>
    <sheetView tabSelected="1" workbookViewId="0">
      <pane ySplit="6" topLeftCell="A25" activePane="bottomLeft" state="frozen"/>
      <selection pane="bottomLeft" activeCell="V11" sqref="V11"/>
    </sheetView>
  </sheetViews>
  <sheetFormatPr baseColWidth="10" defaultRowHeight="15.75" x14ac:dyDescent="0.25"/>
  <cols>
    <col min="1" max="1" width="56" style="32" customWidth="1"/>
    <col min="2" max="2" width="58" style="32" customWidth="1"/>
    <col min="3" max="3" width="71.140625" style="32" customWidth="1"/>
    <col min="4" max="4" width="18.5703125" style="32" customWidth="1"/>
    <col min="5" max="5" width="18.5703125" style="75" customWidth="1"/>
    <col min="6" max="6" width="50.28515625" style="32" customWidth="1"/>
    <col min="7" max="7" width="20.42578125" style="32" customWidth="1"/>
    <col min="8" max="8" width="18.42578125" style="246" customWidth="1"/>
    <col min="9" max="9" width="20.85546875" style="32" customWidth="1"/>
    <col min="10" max="10" width="87.42578125" style="32" customWidth="1"/>
    <col min="11" max="11" width="11.42578125" style="51" customWidth="1"/>
    <col min="12" max="12" width="13.42578125" style="52" customWidth="1"/>
    <col min="13" max="13" width="13.42578125" style="383" customWidth="1"/>
  </cols>
  <sheetData>
    <row r="1" spans="1:13" x14ac:dyDescent="0.25">
      <c r="A1" s="40" t="s">
        <v>142</v>
      </c>
      <c r="B1" s="41"/>
      <c r="C1" s="39"/>
      <c r="D1" s="39"/>
      <c r="E1" s="71"/>
      <c r="F1" s="39"/>
      <c r="G1" s="39"/>
      <c r="H1" s="247"/>
      <c r="I1" s="37"/>
      <c r="J1" s="37"/>
      <c r="K1" s="48"/>
      <c r="L1" s="49"/>
      <c r="M1" s="382"/>
    </row>
    <row r="2" spans="1:13" x14ac:dyDescent="0.25">
      <c r="A2" s="42" t="s">
        <v>141</v>
      </c>
      <c r="B2" s="43"/>
      <c r="C2" s="44"/>
      <c r="D2" s="44"/>
      <c r="E2" s="72"/>
      <c r="F2" s="44"/>
      <c r="G2" s="44"/>
      <c r="H2" s="248"/>
      <c r="I2" s="38"/>
      <c r="J2" s="38"/>
      <c r="K2" s="48"/>
      <c r="L2" s="49"/>
      <c r="M2" s="382"/>
    </row>
    <row r="3" spans="1:13" x14ac:dyDescent="0.25">
      <c r="A3" s="394" t="s">
        <v>140</v>
      </c>
      <c r="B3" s="394"/>
      <c r="C3" s="394"/>
      <c r="D3" s="394"/>
      <c r="E3" s="395"/>
      <c r="F3" s="394"/>
      <c r="G3" s="38">
        <v>1</v>
      </c>
      <c r="H3" s="249"/>
      <c r="I3" s="38"/>
      <c r="J3" s="38"/>
      <c r="K3" s="48"/>
      <c r="L3" s="49"/>
      <c r="M3" s="382"/>
    </row>
    <row r="4" spans="1:13" x14ac:dyDescent="0.25">
      <c r="A4" s="45" t="s">
        <v>529</v>
      </c>
      <c r="B4" s="38"/>
      <c r="C4" s="38"/>
      <c r="D4" s="38"/>
      <c r="E4" s="73"/>
      <c r="F4" s="38"/>
      <c r="G4" s="38"/>
      <c r="H4" s="249"/>
      <c r="I4" s="38"/>
      <c r="J4" s="38"/>
      <c r="K4" s="48"/>
      <c r="L4" s="49"/>
      <c r="M4" s="382"/>
    </row>
    <row r="5" spans="1:13" x14ac:dyDescent="0.25">
      <c r="A5" s="38"/>
      <c r="B5" s="38"/>
      <c r="C5" s="38"/>
      <c r="D5" s="38"/>
      <c r="E5" s="73"/>
      <c r="F5" s="38"/>
      <c r="G5" s="38"/>
      <c r="H5" s="249"/>
      <c r="I5" s="38"/>
      <c r="J5" s="38"/>
      <c r="K5" s="48"/>
      <c r="L5" s="418" t="s">
        <v>531</v>
      </c>
      <c r="M5" s="418"/>
    </row>
    <row r="6" spans="1:13" s="378" customFormat="1" ht="47.25" x14ac:dyDescent="0.25">
      <c r="A6" s="374" t="s">
        <v>136</v>
      </c>
      <c r="B6" s="374" t="s">
        <v>135</v>
      </c>
      <c r="C6" s="374" t="s">
        <v>134</v>
      </c>
      <c r="D6" s="374" t="s">
        <v>1</v>
      </c>
      <c r="E6" s="374" t="s">
        <v>353</v>
      </c>
      <c r="F6" s="374" t="s">
        <v>133</v>
      </c>
      <c r="G6" s="374" t="s">
        <v>244</v>
      </c>
      <c r="H6" s="374" t="s">
        <v>132</v>
      </c>
      <c r="I6" s="374" t="s">
        <v>245</v>
      </c>
      <c r="J6" s="375" t="s">
        <v>131</v>
      </c>
      <c r="K6" s="376" t="s">
        <v>350</v>
      </c>
      <c r="L6" s="376" t="s">
        <v>491</v>
      </c>
      <c r="M6" s="377" t="s">
        <v>530</v>
      </c>
    </row>
    <row r="7" spans="1:13" ht="30" customHeight="1" x14ac:dyDescent="0.25">
      <c r="A7" s="33" t="s">
        <v>232</v>
      </c>
      <c r="B7" s="260" t="s">
        <v>75</v>
      </c>
      <c r="C7" s="33" t="s">
        <v>233</v>
      </c>
      <c r="D7" s="261" t="s">
        <v>191</v>
      </c>
      <c r="E7" s="262" t="s">
        <v>243</v>
      </c>
      <c r="F7" s="260" t="s">
        <v>196</v>
      </c>
      <c r="G7" s="263">
        <v>6000000</v>
      </c>
      <c r="H7" s="53" t="s">
        <v>236</v>
      </c>
      <c r="I7" s="263">
        <v>6000000</v>
      </c>
      <c r="J7" s="264" t="s">
        <v>430</v>
      </c>
      <c r="K7" s="265">
        <v>3</v>
      </c>
      <c r="L7" s="266">
        <f>I7/K7</f>
        <v>2000000</v>
      </c>
      <c r="M7" s="266">
        <f>L7*K7</f>
        <v>6000000</v>
      </c>
    </row>
    <row r="8" spans="1:13" ht="27" customHeight="1" x14ac:dyDescent="0.25">
      <c r="A8" s="33" t="s">
        <v>232</v>
      </c>
      <c r="B8" s="260" t="s">
        <v>75</v>
      </c>
      <c r="C8" s="33" t="s">
        <v>233</v>
      </c>
      <c r="D8" s="261" t="s">
        <v>191</v>
      </c>
      <c r="E8" s="262" t="s">
        <v>243</v>
      </c>
      <c r="F8" s="270" t="s">
        <v>196</v>
      </c>
      <c r="G8" s="263">
        <v>31000000</v>
      </c>
      <c r="H8" s="53" t="s">
        <v>236</v>
      </c>
      <c r="I8" s="263">
        <v>31000000</v>
      </c>
      <c r="J8" s="264" t="s">
        <v>431</v>
      </c>
      <c r="K8" s="265">
        <v>8</v>
      </c>
      <c r="L8" s="266">
        <f t="shared" ref="L8:L11" si="0">I8/K8</f>
        <v>3875000</v>
      </c>
      <c r="M8" s="266">
        <f>L8*2</f>
        <v>7750000</v>
      </c>
    </row>
    <row r="9" spans="1:13" ht="27" customHeight="1" x14ac:dyDescent="0.25">
      <c r="A9" s="33" t="s">
        <v>232</v>
      </c>
      <c r="B9" s="260" t="s">
        <v>75</v>
      </c>
      <c r="C9" s="33" t="s">
        <v>233</v>
      </c>
      <c r="D9" s="271" t="s">
        <v>191</v>
      </c>
      <c r="E9" s="272" t="s">
        <v>243</v>
      </c>
      <c r="F9" s="270" t="s">
        <v>196</v>
      </c>
      <c r="G9" s="263">
        <v>6000000</v>
      </c>
      <c r="H9" s="53" t="s">
        <v>236</v>
      </c>
      <c r="I9" s="263">
        <v>6000000</v>
      </c>
      <c r="J9" s="273" t="s">
        <v>200</v>
      </c>
      <c r="K9" s="274">
        <v>3</v>
      </c>
      <c r="L9" s="266">
        <f t="shared" si="0"/>
        <v>2000000</v>
      </c>
      <c r="M9" s="274">
        <v>0</v>
      </c>
    </row>
    <row r="10" spans="1:13" ht="14.25" customHeight="1" x14ac:dyDescent="0.25">
      <c r="A10" s="33" t="s">
        <v>232</v>
      </c>
      <c r="B10" s="271" t="s">
        <v>75</v>
      </c>
      <c r="C10" s="33" t="s">
        <v>233</v>
      </c>
      <c r="D10" s="271" t="s">
        <v>191</v>
      </c>
      <c r="E10" s="272" t="s">
        <v>243</v>
      </c>
      <c r="F10" s="275" t="s">
        <v>196</v>
      </c>
      <c r="G10" s="263">
        <v>2000000</v>
      </c>
      <c r="H10" s="53" t="s">
        <v>236</v>
      </c>
      <c r="I10" s="263">
        <v>2000000</v>
      </c>
      <c r="J10" s="264" t="s">
        <v>258</v>
      </c>
      <c r="K10" s="276">
        <v>2</v>
      </c>
      <c r="L10" s="266">
        <f t="shared" si="0"/>
        <v>1000000</v>
      </c>
      <c r="M10" s="276">
        <v>0</v>
      </c>
    </row>
    <row r="11" spans="1:13" ht="32.25" customHeight="1" x14ac:dyDescent="0.25">
      <c r="A11" s="33" t="s">
        <v>232</v>
      </c>
      <c r="B11" s="271" t="s">
        <v>75</v>
      </c>
      <c r="C11" s="33" t="s">
        <v>233</v>
      </c>
      <c r="D11" s="271" t="s">
        <v>191</v>
      </c>
      <c r="E11" s="272" t="s">
        <v>243</v>
      </c>
      <c r="F11" s="260" t="s">
        <v>196</v>
      </c>
      <c r="G11" s="263">
        <v>3000000</v>
      </c>
      <c r="H11" s="53" t="s">
        <v>236</v>
      </c>
      <c r="I11" s="263">
        <v>3000000</v>
      </c>
      <c r="J11" s="277" t="s">
        <v>492</v>
      </c>
      <c r="K11" s="278">
        <v>10</v>
      </c>
      <c r="L11" s="266">
        <f t="shared" si="0"/>
        <v>300000</v>
      </c>
      <c r="M11" s="278">
        <f>L11*2</f>
        <v>600000</v>
      </c>
    </row>
    <row r="12" spans="1:13" ht="89.25" x14ac:dyDescent="0.25">
      <c r="A12" s="62" t="s">
        <v>249</v>
      </c>
      <c r="B12" s="279" t="s">
        <v>85</v>
      </c>
      <c r="C12" s="62" t="s">
        <v>250</v>
      </c>
      <c r="D12" s="280" t="s">
        <v>193</v>
      </c>
      <c r="E12" s="281" t="s">
        <v>352</v>
      </c>
      <c r="F12" s="275" t="s">
        <v>251</v>
      </c>
      <c r="G12" s="263">
        <v>5000000</v>
      </c>
      <c r="H12" s="53" t="s">
        <v>236</v>
      </c>
      <c r="I12" s="65">
        <v>5000000</v>
      </c>
      <c r="J12" s="282" t="s">
        <v>493</v>
      </c>
      <c r="K12" s="276">
        <v>10</v>
      </c>
      <c r="L12" s="276">
        <v>0</v>
      </c>
      <c r="M12" s="276">
        <v>0</v>
      </c>
    </row>
    <row r="13" spans="1:13" ht="76.5" x14ac:dyDescent="0.25">
      <c r="A13" s="33" t="s">
        <v>249</v>
      </c>
      <c r="B13" s="283" t="s">
        <v>85</v>
      </c>
      <c r="C13" s="33" t="s">
        <v>250</v>
      </c>
      <c r="D13" s="271" t="s">
        <v>193</v>
      </c>
      <c r="E13" s="281" t="s">
        <v>352</v>
      </c>
      <c r="F13" s="275" t="s">
        <v>251</v>
      </c>
      <c r="G13" s="263">
        <v>1500000</v>
      </c>
      <c r="H13" s="53" t="s">
        <v>236</v>
      </c>
      <c r="I13" s="65">
        <v>1500000</v>
      </c>
      <c r="J13" s="282" t="s">
        <v>494</v>
      </c>
      <c r="K13" s="276">
        <v>3</v>
      </c>
      <c r="L13" s="284">
        <f>I13/K13</f>
        <v>500000</v>
      </c>
      <c r="M13" s="284">
        <v>0</v>
      </c>
    </row>
    <row r="14" spans="1:13" ht="76.5" x14ac:dyDescent="0.25">
      <c r="A14" s="58" t="s">
        <v>249</v>
      </c>
      <c r="B14" s="283" t="s">
        <v>85</v>
      </c>
      <c r="C14" s="58" t="s">
        <v>250</v>
      </c>
      <c r="D14" s="271" t="s">
        <v>193</v>
      </c>
      <c r="E14" s="281" t="s">
        <v>352</v>
      </c>
      <c r="F14" s="285" t="s">
        <v>251</v>
      </c>
      <c r="G14" s="286">
        <v>2000000</v>
      </c>
      <c r="H14" s="53" t="s">
        <v>236</v>
      </c>
      <c r="I14" s="63">
        <v>2000000</v>
      </c>
      <c r="J14" s="287" t="s">
        <v>495</v>
      </c>
      <c r="K14" s="276">
        <v>4</v>
      </c>
      <c r="L14" s="284">
        <f t="shared" ref="L14:L17" si="1">I14/K14</f>
        <v>500000</v>
      </c>
      <c r="M14" s="276">
        <v>0</v>
      </c>
    </row>
    <row r="15" spans="1:13" ht="89.25" x14ac:dyDescent="0.25">
      <c r="A15" s="58" t="s">
        <v>249</v>
      </c>
      <c r="B15" s="283" t="s">
        <v>85</v>
      </c>
      <c r="C15" s="58" t="s">
        <v>250</v>
      </c>
      <c r="D15" s="271" t="s">
        <v>193</v>
      </c>
      <c r="E15" s="281" t="s">
        <v>352</v>
      </c>
      <c r="F15" s="285" t="s">
        <v>251</v>
      </c>
      <c r="G15" s="286">
        <v>8500000</v>
      </c>
      <c r="H15" s="53" t="s">
        <v>236</v>
      </c>
      <c r="I15" s="63">
        <v>8500000</v>
      </c>
      <c r="J15" s="282" t="s">
        <v>496</v>
      </c>
      <c r="K15" s="276">
        <v>17</v>
      </c>
      <c r="L15" s="284">
        <f t="shared" si="1"/>
        <v>500000</v>
      </c>
      <c r="M15" s="276">
        <v>0</v>
      </c>
    </row>
    <row r="16" spans="1:13" ht="63.75" x14ac:dyDescent="0.25">
      <c r="A16" s="58" t="s">
        <v>249</v>
      </c>
      <c r="B16" s="283" t="s">
        <v>85</v>
      </c>
      <c r="C16" s="58" t="s">
        <v>250</v>
      </c>
      <c r="D16" s="271" t="s">
        <v>193</v>
      </c>
      <c r="E16" s="281" t="s">
        <v>352</v>
      </c>
      <c r="F16" s="285" t="s">
        <v>251</v>
      </c>
      <c r="G16" s="286">
        <v>2000000</v>
      </c>
      <c r="H16" s="53" t="s">
        <v>236</v>
      </c>
      <c r="I16" s="63">
        <v>2000000</v>
      </c>
      <c r="J16" s="264" t="s">
        <v>497</v>
      </c>
      <c r="K16" s="276">
        <v>10</v>
      </c>
      <c r="L16" s="284">
        <f t="shared" si="1"/>
        <v>200000</v>
      </c>
      <c r="M16" s="284">
        <v>200000</v>
      </c>
    </row>
    <row r="17" spans="1:13" ht="76.5" x14ac:dyDescent="0.25">
      <c r="A17" s="58" t="s">
        <v>249</v>
      </c>
      <c r="B17" s="283" t="s">
        <v>85</v>
      </c>
      <c r="C17" s="58" t="s">
        <v>250</v>
      </c>
      <c r="D17" s="271" t="s">
        <v>193</v>
      </c>
      <c r="E17" s="281" t="s">
        <v>352</v>
      </c>
      <c r="F17" s="285" t="s">
        <v>251</v>
      </c>
      <c r="G17" s="286">
        <v>5000000</v>
      </c>
      <c r="H17" s="53" t="s">
        <v>236</v>
      </c>
      <c r="I17" s="63">
        <v>5000000</v>
      </c>
      <c r="J17" s="288" t="s">
        <v>498</v>
      </c>
      <c r="K17" s="276">
        <v>10</v>
      </c>
      <c r="L17" s="284">
        <f t="shared" si="1"/>
        <v>500000</v>
      </c>
      <c r="M17" s="276">
        <v>0</v>
      </c>
    </row>
    <row r="18" spans="1:13" ht="306" x14ac:dyDescent="0.25">
      <c r="A18" s="58" t="s">
        <v>253</v>
      </c>
      <c r="B18" s="283" t="s">
        <v>254</v>
      </c>
      <c r="C18" s="58" t="s">
        <v>255</v>
      </c>
      <c r="D18" s="271" t="s">
        <v>234</v>
      </c>
      <c r="E18" s="260" t="s">
        <v>234</v>
      </c>
      <c r="F18" s="289" t="s">
        <v>195</v>
      </c>
      <c r="G18" s="286">
        <v>4800000</v>
      </c>
      <c r="H18" s="53" t="s">
        <v>236</v>
      </c>
      <c r="I18" s="63">
        <v>4800000</v>
      </c>
      <c r="J18" s="264" t="s">
        <v>499</v>
      </c>
      <c r="K18" s="276">
        <v>12</v>
      </c>
      <c r="L18" s="276"/>
      <c r="M18" s="276"/>
    </row>
    <row r="19" spans="1:13" ht="89.25" x14ac:dyDescent="0.25">
      <c r="A19" s="58" t="s">
        <v>253</v>
      </c>
      <c r="B19" s="283" t="s">
        <v>254</v>
      </c>
      <c r="C19" s="58" t="s">
        <v>255</v>
      </c>
      <c r="D19" s="271" t="s">
        <v>234</v>
      </c>
      <c r="E19" s="260" t="s">
        <v>234</v>
      </c>
      <c r="F19" s="291" t="s">
        <v>195</v>
      </c>
      <c r="G19" s="286">
        <v>4000000</v>
      </c>
      <c r="H19" s="53" t="s">
        <v>236</v>
      </c>
      <c r="I19" s="63">
        <v>4000000</v>
      </c>
      <c r="J19" s="273" t="s">
        <v>500</v>
      </c>
      <c r="K19" s="276">
        <v>10</v>
      </c>
      <c r="L19" s="276"/>
      <c r="M19" s="276"/>
    </row>
    <row r="20" spans="1:13" ht="318.75" x14ac:dyDescent="0.25">
      <c r="A20" s="58" t="s">
        <v>253</v>
      </c>
      <c r="B20" s="283" t="s">
        <v>254</v>
      </c>
      <c r="C20" s="58" t="s">
        <v>255</v>
      </c>
      <c r="D20" s="271" t="s">
        <v>234</v>
      </c>
      <c r="E20" s="260" t="s">
        <v>234</v>
      </c>
      <c r="F20" s="289" t="s">
        <v>195</v>
      </c>
      <c r="G20" s="286">
        <v>16200000</v>
      </c>
      <c r="H20" s="53" t="s">
        <v>236</v>
      </c>
      <c r="I20" s="63">
        <v>16200000</v>
      </c>
      <c r="J20" s="264" t="s">
        <v>501</v>
      </c>
      <c r="K20" s="276">
        <v>40</v>
      </c>
      <c r="L20" s="276"/>
      <c r="M20" s="276"/>
    </row>
    <row r="21" spans="1:13" ht="51" x14ac:dyDescent="0.25">
      <c r="A21" s="58" t="s">
        <v>228</v>
      </c>
      <c r="B21" s="283" t="s">
        <v>72</v>
      </c>
      <c r="C21" s="58" t="s">
        <v>231</v>
      </c>
      <c r="D21" s="271" t="s">
        <v>190</v>
      </c>
      <c r="E21" s="267" t="s">
        <v>190</v>
      </c>
      <c r="F21" s="291" t="s">
        <v>257</v>
      </c>
      <c r="G21" s="286">
        <v>7500000</v>
      </c>
      <c r="H21" s="63">
        <v>7500000</v>
      </c>
      <c r="I21" s="63">
        <v>7500000</v>
      </c>
      <c r="J21" s="264" t="s">
        <v>259</v>
      </c>
      <c r="K21" s="276">
        <v>300</v>
      </c>
      <c r="L21" s="284">
        <f>I21/K21</f>
        <v>25000</v>
      </c>
      <c r="M21" s="292">
        <v>0</v>
      </c>
    </row>
    <row r="22" spans="1:13" ht="134.25" customHeight="1" x14ac:dyDescent="0.25">
      <c r="A22" s="58" t="s">
        <v>228</v>
      </c>
      <c r="B22" s="283" t="s">
        <v>72</v>
      </c>
      <c r="C22" s="58" t="s">
        <v>231</v>
      </c>
      <c r="D22" s="271" t="s">
        <v>190</v>
      </c>
      <c r="E22" s="267" t="s">
        <v>190</v>
      </c>
      <c r="F22" s="293" t="s">
        <v>256</v>
      </c>
      <c r="G22" s="286">
        <v>6000000</v>
      </c>
      <c r="H22" s="63">
        <v>4200000</v>
      </c>
      <c r="I22" s="294">
        <v>4200000</v>
      </c>
      <c r="J22" s="273" t="s">
        <v>260</v>
      </c>
      <c r="K22" s="276">
        <v>60</v>
      </c>
      <c r="L22" s="284">
        <f>I22/K22</f>
        <v>70000</v>
      </c>
      <c r="M22" s="295">
        <f>L22*15</f>
        <v>1050000</v>
      </c>
    </row>
    <row r="23" spans="1:13" ht="114.75" x14ac:dyDescent="0.25">
      <c r="A23" s="58" t="s">
        <v>228</v>
      </c>
      <c r="B23" s="283" t="s">
        <v>72</v>
      </c>
      <c r="C23" s="58" t="s">
        <v>231</v>
      </c>
      <c r="D23" s="271" t="s">
        <v>190</v>
      </c>
      <c r="E23" s="267" t="s">
        <v>190</v>
      </c>
      <c r="F23" s="289" t="s">
        <v>257</v>
      </c>
      <c r="G23" s="286">
        <v>6800000</v>
      </c>
      <c r="H23" s="63">
        <v>6800000</v>
      </c>
      <c r="I23" s="63">
        <v>6800000</v>
      </c>
      <c r="J23" s="273" t="s">
        <v>502</v>
      </c>
      <c r="K23" s="276">
        <v>17</v>
      </c>
      <c r="L23" s="284">
        <f t="shared" ref="L23:L27" si="2">I23/K23</f>
        <v>400000</v>
      </c>
      <c r="M23" s="292"/>
    </row>
    <row r="24" spans="1:13" ht="127.5" x14ac:dyDescent="0.25">
      <c r="A24" s="58" t="s">
        <v>228</v>
      </c>
      <c r="B24" s="283" t="s">
        <v>72</v>
      </c>
      <c r="C24" s="58" t="s">
        <v>231</v>
      </c>
      <c r="D24" s="271" t="s">
        <v>190</v>
      </c>
      <c r="E24" s="267" t="s">
        <v>190</v>
      </c>
      <c r="F24" s="289" t="s">
        <v>257</v>
      </c>
      <c r="G24" s="286">
        <v>5200000</v>
      </c>
      <c r="H24" s="63">
        <v>5000000</v>
      </c>
      <c r="I24" s="296">
        <v>5000000</v>
      </c>
      <c r="J24" s="273" t="s">
        <v>503</v>
      </c>
      <c r="K24" s="276">
        <v>13</v>
      </c>
      <c r="L24" s="284">
        <f t="shared" si="2"/>
        <v>384615.38461538462</v>
      </c>
      <c r="M24" s="292"/>
    </row>
    <row r="25" spans="1:13" ht="114.75" x14ac:dyDescent="0.25">
      <c r="A25" s="58" t="s">
        <v>228</v>
      </c>
      <c r="B25" s="283" t="s">
        <v>72</v>
      </c>
      <c r="C25" s="58" t="s">
        <v>231</v>
      </c>
      <c r="D25" s="271" t="s">
        <v>190</v>
      </c>
      <c r="E25" s="297" t="s">
        <v>190</v>
      </c>
      <c r="F25" s="289" t="s">
        <v>257</v>
      </c>
      <c r="G25" s="298">
        <v>7500000</v>
      </c>
      <c r="H25" s="63">
        <v>7500000</v>
      </c>
      <c r="I25" s="298">
        <v>7500000</v>
      </c>
      <c r="J25" s="264" t="s">
        <v>504</v>
      </c>
      <c r="K25" s="265">
        <v>10</v>
      </c>
      <c r="L25" s="284">
        <f t="shared" si="2"/>
        <v>750000</v>
      </c>
      <c r="M25" s="299"/>
    </row>
    <row r="26" spans="1:13" ht="38.25" x14ac:dyDescent="0.25">
      <c r="A26" s="58" t="s">
        <v>228</v>
      </c>
      <c r="B26" s="283" t="s">
        <v>72</v>
      </c>
      <c r="C26" s="58" t="s">
        <v>231</v>
      </c>
      <c r="D26" s="271" t="s">
        <v>190</v>
      </c>
      <c r="E26" s="267" t="s">
        <v>190</v>
      </c>
      <c r="F26" s="289" t="s">
        <v>257</v>
      </c>
      <c r="G26" s="298">
        <v>3000000</v>
      </c>
      <c r="H26" s="63">
        <v>2000000</v>
      </c>
      <c r="I26" s="300">
        <v>2000000</v>
      </c>
      <c r="J26" s="301" t="s">
        <v>436</v>
      </c>
      <c r="K26" s="265">
        <v>1</v>
      </c>
      <c r="L26" s="284">
        <f t="shared" si="2"/>
        <v>2000000</v>
      </c>
      <c r="M26" s="295">
        <v>2000000</v>
      </c>
    </row>
    <row r="27" spans="1:13" ht="191.25" x14ac:dyDescent="0.25">
      <c r="A27" s="58" t="s">
        <v>228</v>
      </c>
      <c r="B27" s="283" t="s">
        <v>72</v>
      </c>
      <c r="C27" s="58" t="s">
        <v>231</v>
      </c>
      <c r="D27" s="271" t="s">
        <v>190</v>
      </c>
      <c r="E27" s="267" t="s">
        <v>190</v>
      </c>
      <c r="F27" s="289" t="s">
        <v>257</v>
      </c>
      <c r="G27" s="286">
        <v>7000000</v>
      </c>
      <c r="H27" s="63">
        <v>7000000</v>
      </c>
      <c r="I27" s="63">
        <v>7000000</v>
      </c>
      <c r="J27" s="264" t="s">
        <v>505</v>
      </c>
      <c r="K27" s="265">
        <v>100</v>
      </c>
      <c r="L27" s="284">
        <f t="shared" si="2"/>
        <v>70000</v>
      </c>
      <c r="M27" s="299"/>
    </row>
    <row r="28" spans="1:13" ht="140.25" x14ac:dyDescent="0.25">
      <c r="A28" s="302" t="s">
        <v>261</v>
      </c>
      <c r="B28" s="303" t="s">
        <v>155</v>
      </c>
      <c r="C28" s="290" t="s">
        <v>262</v>
      </c>
      <c r="D28" s="303" t="s">
        <v>155</v>
      </c>
      <c r="E28" s="267" t="s">
        <v>155</v>
      </c>
      <c r="F28" s="304" t="s">
        <v>263</v>
      </c>
      <c r="G28" s="286">
        <v>5000000</v>
      </c>
      <c r="H28" s="53" t="s">
        <v>236</v>
      </c>
      <c r="I28" s="63">
        <v>5000000</v>
      </c>
      <c r="J28" s="264" t="s">
        <v>506</v>
      </c>
      <c r="K28" s="265">
        <v>10</v>
      </c>
      <c r="L28" s="266">
        <f>I28/K28</f>
        <v>500000</v>
      </c>
      <c r="M28" s="265"/>
    </row>
    <row r="29" spans="1:13" ht="153" x14ac:dyDescent="0.25">
      <c r="A29" s="302" t="s">
        <v>261</v>
      </c>
      <c r="B29" s="303" t="s">
        <v>155</v>
      </c>
      <c r="C29" s="290" t="s">
        <v>262</v>
      </c>
      <c r="D29" s="303" t="s">
        <v>155</v>
      </c>
      <c r="E29" s="267" t="s">
        <v>155</v>
      </c>
      <c r="F29" s="304" t="s">
        <v>263</v>
      </c>
      <c r="G29" s="286">
        <v>5000000</v>
      </c>
      <c r="H29" s="53" t="s">
        <v>236</v>
      </c>
      <c r="I29" s="63">
        <v>5000000</v>
      </c>
      <c r="J29" s="264" t="s">
        <v>507</v>
      </c>
      <c r="K29" s="265">
        <v>10</v>
      </c>
      <c r="L29" s="266">
        <f t="shared" ref="L29:L34" si="3">I29/K29</f>
        <v>500000</v>
      </c>
      <c r="M29" s="265"/>
    </row>
    <row r="30" spans="1:13" ht="51" x14ac:dyDescent="0.25">
      <c r="A30" s="58" t="s">
        <v>229</v>
      </c>
      <c r="B30" s="283" t="s">
        <v>68</v>
      </c>
      <c r="C30" s="58" t="s">
        <v>230</v>
      </c>
      <c r="D30" s="303" t="s">
        <v>155</v>
      </c>
      <c r="E30" s="297" t="s">
        <v>155</v>
      </c>
      <c r="F30" s="304" t="s">
        <v>263</v>
      </c>
      <c r="G30" s="286">
        <v>0</v>
      </c>
      <c r="H30" s="53" t="s">
        <v>236</v>
      </c>
      <c r="I30" s="63">
        <v>0</v>
      </c>
      <c r="J30" s="264" t="s">
        <v>199</v>
      </c>
      <c r="K30" s="305">
        <v>6</v>
      </c>
      <c r="L30" s="266">
        <f t="shared" si="3"/>
        <v>0</v>
      </c>
      <c r="M30" s="305"/>
    </row>
    <row r="31" spans="1:13" ht="178.5" x14ac:dyDescent="0.25">
      <c r="A31" s="302" t="s">
        <v>261</v>
      </c>
      <c r="B31" s="303" t="s">
        <v>155</v>
      </c>
      <c r="C31" s="290" t="s">
        <v>262</v>
      </c>
      <c r="D31" s="303" t="s">
        <v>155</v>
      </c>
      <c r="E31" s="267" t="s">
        <v>155</v>
      </c>
      <c r="F31" s="304" t="s">
        <v>263</v>
      </c>
      <c r="G31" s="286">
        <v>2500000</v>
      </c>
      <c r="H31" s="53" t="s">
        <v>236</v>
      </c>
      <c r="I31" s="63">
        <v>2500000</v>
      </c>
      <c r="J31" s="273" t="s">
        <v>508</v>
      </c>
      <c r="K31" s="265">
        <v>5</v>
      </c>
      <c r="L31" s="266">
        <f t="shared" si="3"/>
        <v>500000</v>
      </c>
      <c r="M31" s="265"/>
    </row>
    <row r="32" spans="1:13" ht="51" x14ac:dyDescent="0.25">
      <c r="A32" s="302" t="s">
        <v>261</v>
      </c>
      <c r="B32" s="303" t="s">
        <v>155</v>
      </c>
      <c r="C32" s="290" t="s">
        <v>262</v>
      </c>
      <c r="D32" s="303" t="s">
        <v>155</v>
      </c>
      <c r="E32" s="267" t="s">
        <v>155</v>
      </c>
      <c r="F32" s="304" t="s">
        <v>263</v>
      </c>
      <c r="G32" s="286">
        <v>1500000</v>
      </c>
      <c r="H32" s="53" t="s">
        <v>236</v>
      </c>
      <c r="I32" s="63">
        <v>1500000</v>
      </c>
      <c r="J32" s="287" t="s">
        <v>264</v>
      </c>
      <c r="K32" s="276">
        <v>40</v>
      </c>
      <c r="L32" s="266">
        <f t="shared" si="3"/>
        <v>37500</v>
      </c>
      <c r="M32" s="276"/>
    </row>
    <row r="33" spans="1:13" ht="140.25" x14ac:dyDescent="0.25">
      <c r="A33" s="302" t="s">
        <v>261</v>
      </c>
      <c r="B33" s="303" t="s">
        <v>155</v>
      </c>
      <c r="C33" s="290" t="s">
        <v>262</v>
      </c>
      <c r="D33" s="303" t="s">
        <v>155</v>
      </c>
      <c r="E33" s="267" t="s">
        <v>155</v>
      </c>
      <c r="F33" s="304" t="s">
        <v>263</v>
      </c>
      <c r="G33" s="286">
        <v>5000000</v>
      </c>
      <c r="H33" s="53" t="s">
        <v>236</v>
      </c>
      <c r="I33" s="63">
        <v>5000000</v>
      </c>
      <c r="J33" s="287" t="s">
        <v>509</v>
      </c>
      <c r="K33" s="276">
        <v>10</v>
      </c>
      <c r="L33" s="266">
        <f t="shared" si="3"/>
        <v>500000</v>
      </c>
      <c r="M33" s="276"/>
    </row>
    <row r="34" spans="1:13" ht="114.75" x14ac:dyDescent="0.25">
      <c r="A34" s="302" t="s">
        <v>261</v>
      </c>
      <c r="B34" s="303" t="s">
        <v>155</v>
      </c>
      <c r="C34" s="290" t="s">
        <v>262</v>
      </c>
      <c r="D34" s="303" t="s">
        <v>155</v>
      </c>
      <c r="E34" s="267" t="s">
        <v>155</v>
      </c>
      <c r="F34" s="304" t="s">
        <v>263</v>
      </c>
      <c r="G34" s="286">
        <v>6000000</v>
      </c>
      <c r="H34" s="53" t="s">
        <v>236</v>
      </c>
      <c r="I34" s="63">
        <v>6000000</v>
      </c>
      <c r="J34" s="273" t="s">
        <v>279</v>
      </c>
      <c r="K34" s="276">
        <v>15</v>
      </c>
      <c r="L34" s="266">
        <f t="shared" si="3"/>
        <v>400000</v>
      </c>
      <c r="M34" s="276"/>
    </row>
    <row r="35" spans="1:13" ht="127.5" x14ac:dyDescent="0.25">
      <c r="A35" s="306" t="s">
        <v>228</v>
      </c>
      <c r="B35" s="306" t="s">
        <v>65</v>
      </c>
      <c r="C35" s="306" t="s">
        <v>273</v>
      </c>
      <c r="D35" s="271" t="s">
        <v>274</v>
      </c>
      <c r="E35" s="260" t="s">
        <v>275</v>
      </c>
      <c r="F35" s="302" t="s">
        <v>276</v>
      </c>
      <c r="G35" s="307">
        <v>5000000</v>
      </c>
      <c r="H35" s="60" t="s">
        <v>236</v>
      </c>
      <c r="I35" s="307">
        <v>5000000</v>
      </c>
      <c r="J35" s="264" t="s">
        <v>280</v>
      </c>
      <c r="K35" s="276">
        <v>10</v>
      </c>
      <c r="L35" s="284">
        <f>I35/K35</f>
        <v>500000</v>
      </c>
      <c r="M35" s="276"/>
    </row>
    <row r="36" spans="1:13" ht="38.25" x14ac:dyDescent="0.25">
      <c r="A36" s="306" t="s">
        <v>228</v>
      </c>
      <c r="B36" s="306" t="s">
        <v>65</v>
      </c>
      <c r="C36" s="306" t="s">
        <v>273</v>
      </c>
      <c r="D36" s="271" t="s">
        <v>274</v>
      </c>
      <c r="E36" s="260" t="s">
        <v>275</v>
      </c>
      <c r="F36" s="302" t="s">
        <v>276</v>
      </c>
      <c r="G36" s="308">
        <v>500000</v>
      </c>
      <c r="H36" s="60" t="s">
        <v>236</v>
      </c>
      <c r="I36" s="308">
        <v>500000</v>
      </c>
      <c r="J36" s="309" t="s">
        <v>510</v>
      </c>
      <c r="K36" s="276">
        <v>1</v>
      </c>
      <c r="L36" s="284">
        <f t="shared" ref="L36:L61" si="4">I36/K36</f>
        <v>500000</v>
      </c>
      <c r="M36" s="276"/>
    </row>
    <row r="37" spans="1:13" ht="76.5" x14ac:dyDescent="0.25">
      <c r="A37" s="306" t="s">
        <v>228</v>
      </c>
      <c r="B37" s="306" t="s">
        <v>65</v>
      </c>
      <c r="C37" s="306" t="s">
        <v>273</v>
      </c>
      <c r="D37" s="271" t="s">
        <v>274</v>
      </c>
      <c r="E37" s="260" t="s">
        <v>275</v>
      </c>
      <c r="F37" s="302" t="s">
        <v>276</v>
      </c>
      <c r="G37" s="308">
        <f>100*30000</f>
        <v>3000000</v>
      </c>
      <c r="H37" s="60" t="s">
        <v>236</v>
      </c>
      <c r="I37" s="308">
        <f>100*30000</f>
        <v>3000000</v>
      </c>
      <c r="J37" s="311" t="s">
        <v>511</v>
      </c>
      <c r="K37" s="276">
        <v>40</v>
      </c>
      <c r="L37" s="284">
        <f t="shared" si="4"/>
        <v>75000</v>
      </c>
      <c r="M37" s="276"/>
    </row>
    <row r="38" spans="1:13" ht="38.25" x14ac:dyDescent="0.25">
      <c r="A38" s="306" t="s">
        <v>228</v>
      </c>
      <c r="B38" s="306" t="s">
        <v>65</v>
      </c>
      <c r="C38" s="306" t="s">
        <v>273</v>
      </c>
      <c r="D38" s="271" t="s">
        <v>274</v>
      </c>
      <c r="E38" s="260" t="s">
        <v>275</v>
      </c>
      <c r="F38" s="302" t="s">
        <v>276</v>
      </c>
      <c r="G38" s="308">
        <v>11000000</v>
      </c>
      <c r="H38" s="60" t="s">
        <v>236</v>
      </c>
      <c r="I38" s="308">
        <v>11000000</v>
      </c>
      <c r="J38" s="309" t="s">
        <v>512</v>
      </c>
      <c r="K38" s="276">
        <v>80</v>
      </c>
      <c r="L38" s="284">
        <f t="shared" si="4"/>
        <v>137500</v>
      </c>
      <c r="M38" s="276"/>
    </row>
    <row r="39" spans="1:13" ht="38.25" x14ac:dyDescent="0.25">
      <c r="A39" s="306" t="s">
        <v>228</v>
      </c>
      <c r="B39" s="306" t="s">
        <v>65</v>
      </c>
      <c r="C39" s="306" t="s">
        <v>273</v>
      </c>
      <c r="D39" s="271" t="s">
        <v>274</v>
      </c>
      <c r="E39" s="260" t="s">
        <v>275</v>
      </c>
      <c r="F39" s="302" t="s">
        <v>276</v>
      </c>
      <c r="G39" s="308">
        <f>30000*100</f>
        <v>3000000</v>
      </c>
      <c r="H39" s="60" t="s">
        <v>236</v>
      </c>
      <c r="I39" s="308">
        <f>30000*100</f>
        <v>3000000</v>
      </c>
      <c r="J39" s="312" t="s">
        <v>513</v>
      </c>
      <c r="K39" s="276">
        <v>20</v>
      </c>
      <c r="L39" s="284">
        <f t="shared" si="4"/>
        <v>150000</v>
      </c>
      <c r="M39" s="276"/>
    </row>
    <row r="40" spans="1:13" ht="38.25" x14ac:dyDescent="0.25">
      <c r="A40" s="306" t="s">
        <v>228</v>
      </c>
      <c r="B40" s="306" t="s">
        <v>65</v>
      </c>
      <c r="C40" s="306" t="s">
        <v>273</v>
      </c>
      <c r="D40" s="271" t="s">
        <v>274</v>
      </c>
      <c r="E40" s="260" t="s">
        <v>275</v>
      </c>
      <c r="F40" s="302" t="s">
        <v>276</v>
      </c>
      <c r="G40" s="308">
        <v>800000</v>
      </c>
      <c r="H40" s="60" t="s">
        <v>236</v>
      </c>
      <c r="I40" s="308">
        <v>800000</v>
      </c>
      <c r="J40" s="313" t="s">
        <v>277</v>
      </c>
      <c r="K40" s="276">
        <v>1</v>
      </c>
      <c r="L40" s="284">
        <f t="shared" si="4"/>
        <v>800000</v>
      </c>
      <c r="M40" s="276"/>
    </row>
    <row r="41" spans="1:13" ht="51" x14ac:dyDescent="0.25">
      <c r="A41" s="306" t="s">
        <v>228</v>
      </c>
      <c r="B41" s="306" t="s">
        <v>65</v>
      </c>
      <c r="C41" s="306" t="s">
        <v>273</v>
      </c>
      <c r="D41" s="271" t="s">
        <v>274</v>
      </c>
      <c r="E41" s="260" t="s">
        <v>275</v>
      </c>
      <c r="F41" s="302" t="s">
        <v>276</v>
      </c>
      <c r="G41" s="314">
        <f>36000*30</f>
        <v>1080000</v>
      </c>
      <c r="H41" s="60" t="s">
        <v>236</v>
      </c>
      <c r="I41" s="314">
        <f>36000*30</f>
        <v>1080000</v>
      </c>
      <c r="J41" s="315" t="s">
        <v>514</v>
      </c>
      <c r="K41" s="276">
        <v>15</v>
      </c>
      <c r="L41" s="284">
        <f t="shared" si="4"/>
        <v>72000</v>
      </c>
      <c r="M41" s="276"/>
    </row>
    <row r="42" spans="1:13" ht="51" x14ac:dyDescent="0.25">
      <c r="A42" s="306" t="s">
        <v>228</v>
      </c>
      <c r="B42" s="306" t="s">
        <v>65</v>
      </c>
      <c r="C42" s="306" t="s">
        <v>273</v>
      </c>
      <c r="D42" s="271" t="s">
        <v>274</v>
      </c>
      <c r="E42" s="260" t="s">
        <v>275</v>
      </c>
      <c r="F42" s="302" t="s">
        <v>276</v>
      </c>
      <c r="G42" s="314">
        <f>30000*30</f>
        <v>900000</v>
      </c>
      <c r="H42" s="60" t="s">
        <v>236</v>
      </c>
      <c r="I42" s="314">
        <f>30000*30</f>
        <v>900000</v>
      </c>
      <c r="J42" s="315" t="s">
        <v>515</v>
      </c>
      <c r="K42" s="276">
        <v>15</v>
      </c>
      <c r="L42" s="284">
        <f t="shared" si="4"/>
        <v>60000</v>
      </c>
      <c r="M42" s="276"/>
    </row>
    <row r="43" spans="1:13" ht="38.25" x14ac:dyDescent="0.25">
      <c r="A43" s="306" t="s">
        <v>228</v>
      </c>
      <c r="B43" s="306" t="s">
        <v>65</v>
      </c>
      <c r="C43" s="306" t="s">
        <v>273</v>
      </c>
      <c r="D43" s="271" t="s">
        <v>274</v>
      </c>
      <c r="E43" s="260" t="s">
        <v>275</v>
      </c>
      <c r="F43" s="302" t="s">
        <v>276</v>
      </c>
      <c r="G43" s="314">
        <f>30000*30</f>
        <v>900000</v>
      </c>
      <c r="H43" s="60" t="s">
        <v>236</v>
      </c>
      <c r="I43" s="314">
        <f>30000*30</f>
        <v>900000</v>
      </c>
      <c r="J43" s="316" t="s">
        <v>516</v>
      </c>
      <c r="K43" s="276">
        <v>15</v>
      </c>
      <c r="L43" s="284">
        <f t="shared" si="4"/>
        <v>60000</v>
      </c>
      <c r="M43" s="276"/>
    </row>
    <row r="44" spans="1:13" ht="51" x14ac:dyDescent="0.25">
      <c r="A44" s="306" t="s">
        <v>228</v>
      </c>
      <c r="B44" s="306" t="s">
        <v>65</v>
      </c>
      <c r="C44" s="306" t="s">
        <v>273</v>
      </c>
      <c r="D44" s="271" t="s">
        <v>274</v>
      </c>
      <c r="E44" s="260" t="s">
        <v>275</v>
      </c>
      <c r="F44" s="302" t="s">
        <v>276</v>
      </c>
      <c r="G44" s="314">
        <f>30000*30</f>
        <v>900000</v>
      </c>
      <c r="H44" s="60" t="s">
        <v>236</v>
      </c>
      <c r="I44" s="314">
        <f>30000*30</f>
        <v>900000</v>
      </c>
      <c r="J44" s="316" t="s">
        <v>517</v>
      </c>
      <c r="K44" s="276">
        <v>15</v>
      </c>
      <c r="L44" s="284">
        <f t="shared" si="4"/>
        <v>60000</v>
      </c>
      <c r="M44" s="276"/>
    </row>
    <row r="45" spans="1:13" ht="38.25" x14ac:dyDescent="0.25">
      <c r="A45" s="306" t="s">
        <v>228</v>
      </c>
      <c r="B45" s="306" t="s">
        <v>65</v>
      </c>
      <c r="C45" s="306" t="s">
        <v>273</v>
      </c>
      <c r="D45" s="271" t="s">
        <v>274</v>
      </c>
      <c r="E45" s="260" t="s">
        <v>275</v>
      </c>
      <c r="F45" s="302" t="s">
        <v>276</v>
      </c>
      <c r="G45" s="314">
        <f>30000*15*12</f>
        <v>5400000</v>
      </c>
      <c r="H45" s="60" t="s">
        <v>236</v>
      </c>
      <c r="I45" s="314">
        <f>30000*15*12</f>
        <v>5400000</v>
      </c>
      <c r="J45" s="315" t="s">
        <v>518</v>
      </c>
      <c r="K45" s="276">
        <v>12</v>
      </c>
      <c r="L45" s="284">
        <f t="shared" si="4"/>
        <v>450000</v>
      </c>
      <c r="M45" s="276"/>
    </row>
    <row r="46" spans="1:13" ht="38.25" x14ac:dyDescent="0.25">
      <c r="A46" s="306" t="s">
        <v>228</v>
      </c>
      <c r="B46" s="306" t="s">
        <v>65</v>
      </c>
      <c r="C46" s="306" t="s">
        <v>273</v>
      </c>
      <c r="D46" s="271" t="s">
        <v>274</v>
      </c>
      <c r="E46" s="260" t="s">
        <v>275</v>
      </c>
      <c r="F46" s="317" t="s">
        <v>276</v>
      </c>
      <c r="G46" s="314">
        <f>30000*15*6</f>
        <v>2700000</v>
      </c>
      <c r="H46" s="60" t="s">
        <v>236</v>
      </c>
      <c r="I46" s="314">
        <f>30000*15*6</f>
        <v>2700000</v>
      </c>
      <c r="J46" s="315" t="s">
        <v>519</v>
      </c>
      <c r="K46" s="276">
        <v>40</v>
      </c>
      <c r="L46" s="284">
        <f t="shared" si="4"/>
        <v>67500</v>
      </c>
      <c r="M46" s="276"/>
    </row>
    <row r="47" spans="1:13" ht="38.25" x14ac:dyDescent="0.25">
      <c r="A47" s="306" t="s">
        <v>228</v>
      </c>
      <c r="B47" s="306" t="s">
        <v>65</v>
      </c>
      <c r="C47" s="306" t="s">
        <v>273</v>
      </c>
      <c r="D47" s="318" t="s">
        <v>274</v>
      </c>
      <c r="E47" s="319" t="s">
        <v>275</v>
      </c>
      <c r="F47" s="317" t="s">
        <v>276</v>
      </c>
      <c r="G47" s="320">
        <v>500000</v>
      </c>
      <c r="H47" s="60" t="s">
        <v>236</v>
      </c>
      <c r="I47" s="320">
        <v>500000</v>
      </c>
      <c r="J47" s="321" t="s">
        <v>278</v>
      </c>
      <c r="K47" s="322">
        <v>1</v>
      </c>
      <c r="L47" s="284">
        <f t="shared" si="4"/>
        <v>500000</v>
      </c>
      <c r="M47" s="322"/>
    </row>
    <row r="48" spans="1:13" ht="38.25" x14ac:dyDescent="0.25">
      <c r="A48" s="306" t="s">
        <v>228</v>
      </c>
      <c r="B48" s="306" t="s">
        <v>65</v>
      </c>
      <c r="C48" s="306" t="s">
        <v>273</v>
      </c>
      <c r="D48" s="271" t="s">
        <v>274</v>
      </c>
      <c r="E48" s="260" t="s">
        <v>275</v>
      </c>
      <c r="F48" s="302" t="s">
        <v>276</v>
      </c>
      <c r="G48" s="323">
        <v>800000</v>
      </c>
      <c r="H48" s="60" t="s">
        <v>236</v>
      </c>
      <c r="I48" s="323">
        <v>800000</v>
      </c>
      <c r="J48" s="324" t="s">
        <v>281</v>
      </c>
      <c r="K48" s="276">
        <v>1</v>
      </c>
      <c r="L48" s="284">
        <f t="shared" si="4"/>
        <v>800000</v>
      </c>
      <c r="M48" s="276"/>
    </row>
    <row r="49" spans="1:13" ht="51" x14ac:dyDescent="0.25">
      <c r="A49" s="306" t="s">
        <v>228</v>
      </c>
      <c r="B49" s="306" t="s">
        <v>65</v>
      </c>
      <c r="C49" s="306" t="s">
        <v>273</v>
      </c>
      <c r="D49" s="271" t="s">
        <v>274</v>
      </c>
      <c r="E49" s="260" t="s">
        <v>275</v>
      </c>
      <c r="F49" s="302" t="s">
        <v>276</v>
      </c>
      <c r="G49" s="314">
        <v>1000000</v>
      </c>
      <c r="H49" s="60" t="s">
        <v>236</v>
      </c>
      <c r="I49" s="314">
        <v>1000000</v>
      </c>
      <c r="J49" s="325" t="s">
        <v>520</v>
      </c>
      <c r="K49" s="276">
        <v>10</v>
      </c>
      <c r="L49" s="284">
        <f t="shared" si="4"/>
        <v>100000</v>
      </c>
      <c r="M49" s="276"/>
    </row>
    <row r="50" spans="1:13" ht="38.25" x14ac:dyDescent="0.25">
      <c r="A50" s="306" t="s">
        <v>228</v>
      </c>
      <c r="B50" s="306" t="s">
        <v>65</v>
      </c>
      <c r="C50" s="306" t="s">
        <v>273</v>
      </c>
      <c r="D50" s="271" t="s">
        <v>274</v>
      </c>
      <c r="E50" s="260" t="s">
        <v>275</v>
      </c>
      <c r="F50" s="302" t="s">
        <v>276</v>
      </c>
      <c r="G50" s="314">
        <v>1220000</v>
      </c>
      <c r="H50" s="60" t="s">
        <v>236</v>
      </c>
      <c r="I50" s="314">
        <v>1220000</v>
      </c>
      <c r="J50" s="325" t="s">
        <v>521</v>
      </c>
      <c r="K50" s="276">
        <v>10</v>
      </c>
      <c r="L50" s="284">
        <f t="shared" si="4"/>
        <v>122000</v>
      </c>
      <c r="M50" s="276"/>
    </row>
    <row r="51" spans="1:13" ht="38.25" x14ac:dyDescent="0.25">
      <c r="A51" s="306" t="s">
        <v>228</v>
      </c>
      <c r="B51" s="306" t="s">
        <v>65</v>
      </c>
      <c r="C51" s="306" t="s">
        <v>273</v>
      </c>
      <c r="D51" s="271" t="s">
        <v>274</v>
      </c>
      <c r="E51" s="260" t="s">
        <v>275</v>
      </c>
      <c r="F51" s="302" t="s">
        <v>276</v>
      </c>
      <c r="G51" s="314">
        <v>1000000</v>
      </c>
      <c r="H51" s="60" t="s">
        <v>236</v>
      </c>
      <c r="I51" s="314">
        <v>1000000</v>
      </c>
      <c r="J51" s="325" t="s">
        <v>282</v>
      </c>
      <c r="K51" s="276">
        <v>10</v>
      </c>
      <c r="L51" s="284">
        <f t="shared" si="4"/>
        <v>100000</v>
      </c>
      <c r="M51" s="276"/>
    </row>
    <row r="52" spans="1:13" ht="38.25" x14ac:dyDescent="0.25">
      <c r="A52" s="306" t="s">
        <v>228</v>
      </c>
      <c r="B52" s="306" t="s">
        <v>65</v>
      </c>
      <c r="C52" s="306" t="s">
        <v>273</v>
      </c>
      <c r="D52" s="271" t="s">
        <v>274</v>
      </c>
      <c r="E52" s="260" t="s">
        <v>275</v>
      </c>
      <c r="F52" s="302" t="s">
        <v>276</v>
      </c>
      <c r="G52" s="314">
        <v>300000</v>
      </c>
      <c r="H52" s="60" t="s">
        <v>236</v>
      </c>
      <c r="I52" s="314">
        <v>300000</v>
      </c>
      <c r="J52" s="324" t="s">
        <v>283</v>
      </c>
      <c r="K52" s="276">
        <v>1</v>
      </c>
      <c r="L52" s="284">
        <f t="shared" si="4"/>
        <v>300000</v>
      </c>
      <c r="M52" s="276"/>
    </row>
    <row r="53" spans="1:13" ht="114.75" x14ac:dyDescent="0.25">
      <c r="A53" s="306" t="s">
        <v>228</v>
      </c>
      <c r="B53" s="306" t="s">
        <v>65</v>
      </c>
      <c r="C53" s="306" t="s">
        <v>273</v>
      </c>
      <c r="D53" s="271" t="s">
        <v>274</v>
      </c>
      <c r="E53" s="260" t="s">
        <v>275</v>
      </c>
      <c r="F53" s="302" t="s">
        <v>276</v>
      </c>
      <c r="G53" s="286">
        <v>5000000</v>
      </c>
      <c r="H53" s="60" t="s">
        <v>236</v>
      </c>
      <c r="I53" s="286">
        <v>5000000</v>
      </c>
      <c r="J53" s="326" t="s">
        <v>284</v>
      </c>
      <c r="K53" s="276">
        <v>10</v>
      </c>
      <c r="L53" s="284">
        <f t="shared" si="4"/>
        <v>500000</v>
      </c>
      <c r="M53" s="276"/>
    </row>
    <row r="54" spans="1:13" ht="76.5" x14ac:dyDescent="0.25">
      <c r="A54" s="290" t="s">
        <v>232</v>
      </c>
      <c r="B54" s="271" t="s">
        <v>75</v>
      </c>
      <c r="C54" s="290" t="s">
        <v>233</v>
      </c>
      <c r="D54" s="271" t="s">
        <v>191</v>
      </c>
      <c r="E54" s="260" t="s">
        <v>289</v>
      </c>
      <c r="F54" s="419" t="s">
        <v>290</v>
      </c>
      <c r="G54" s="327">
        <v>2000000</v>
      </c>
      <c r="H54" s="328" t="s">
        <v>236</v>
      </c>
      <c r="I54" s="327">
        <v>2000000</v>
      </c>
      <c r="J54" s="329" t="s">
        <v>433</v>
      </c>
      <c r="K54" s="328">
        <v>8</v>
      </c>
      <c r="L54" s="330">
        <f t="shared" si="4"/>
        <v>250000</v>
      </c>
      <c r="M54" s="328">
        <v>0</v>
      </c>
    </row>
    <row r="55" spans="1:13" ht="229.5" x14ac:dyDescent="0.25">
      <c r="A55" s="290" t="s">
        <v>232</v>
      </c>
      <c r="B55" s="271" t="s">
        <v>75</v>
      </c>
      <c r="C55" s="290" t="s">
        <v>233</v>
      </c>
      <c r="D55" s="271" t="s">
        <v>191</v>
      </c>
      <c r="E55" s="260" t="s">
        <v>289</v>
      </c>
      <c r="F55" s="419"/>
      <c r="G55" s="327">
        <v>4000000</v>
      </c>
      <c r="H55" s="328" t="s">
        <v>236</v>
      </c>
      <c r="I55" s="327">
        <v>4000000</v>
      </c>
      <c r="J55" s="331" t="s">
        <v>522</v>
      </c>
      <c r="K55" s="328">
        <v>10</v>
      </c>
      <c r="L55" s="330">
        <f t="shared" si="4"/>
        <v>400000</v>
      </c>
      <c r="M55" s="328"/>
    </row>
    <row r="56" spans="1:13" ht="76.5" x14ac:dyDescent="0.25">
      <c r="A56" s="290" t="s">
        <v>232</v>
      </c>
      <c r="B56" s="271" t="s">
        <v>75</v>
      </c>
      <c r="C56" s="290" t="s">
        <v>233</v>
      </c>
      <c r="D56" s="271" t="s">
        <v>191</v>
      </c>
      <c r="E56" s="260" t="s">
        <v>289</v>
      </c>
      <c r="F56" s="332" t="s">
        <v>290</v>
      </c>
      <c r="G56" s="327">
        <v>2000000</v>
      </c>
      <c r="H56" s="328" t="s">
        <v>236</v>
      </c>
      <c r="I56" s="327">
        <v>2000000</v>
      </c>
      <c r="J56" s="333" t="s">
        <v>432</v>
      </c>
      <c r="K56" s="328">
        <v>5</v>
      </c>
      <c r="L56" s="330">
        <f t="shared" si="4"/>
        <v>400000</v>
      </c>
      <c r="M56" s="328"/>
    </row>
    <row r="57" spans="1:13" ht="89.25" x14ac:dyDescent="0.25">
      <c r="A57" s="290" t="s">
        <v>232</v>
      </c>
      <c r="B57" s="271" t="s">
        <v>75</v>
      </c>
      <c r="C57" s="290" t="s">
        <v>233</v>
      </c>
      <c r="D57" s="271" t="s">
        <v>191</v>
      </c>
      <c r="E57" s="260" t="s">
        <v>289</v>
      </c>
      <c r="F57" s="332" t="s">
        <v>290</v>
      </c>
      <c r="G57" s="334">
        <v>4000000</v>
      </c>
      <c r="H57" s="328" t="s">
        <v>236</v>
      </c>
      <c r="I57" s="334">
        <v>4000000</v>
      </c>
      <c r="J57" s="333" t="s">
        <v>523</v>
      </c>
      <c r="K57" s="328">
        <v>10</v>
      </c>
      <c r="L57" s="330">
        <f t="shared" si="4"/>
        <v>400000</v>
      </c>
      <c r="M57" s="328"/>
    </row>
    <row r="58" spans="1:13" ht="76.5" x14ac:dyDescent="0.25">
      <c r="A58" s="290" t="s">
        <v>232</v>
      </c>
      <c r="B58" s="271" t="s">
        <v>75</v>
      </c>
      <c r="C58" s="290" t="s">
        <v>233</v>
      </c>
      <c r="D58" s="271" t="s">
        <v>191</v>
      </c>
      <c r="E58" s="260" t="s">
        <v>289</v>
      </c>
      <c r="F58" s="332" t="s">
        <v>290</v>
      </c>
      <c r="G58" s="334">
        <v>3000000</v>
      </c>
      <c r="H58" s="60" t="s">
        <v>236</v>
      </c>
      <c r="I58" s="334">
        <v>3000000</v>
      </c>
      <c r="J58" s="333" t="s">
        <v>524</v>
      </c>
      <c r="K58" s="328">
        <v>10</v>
      </c>
      <c r="L58" s="330">
        <f t="shared" si="4"/>
        <v>300000</v>
      </c>
      <c r="M58" s="328"/>
    </row>
    <row r="59" spans="1:13" ht="192" x14ac:dyDescent="0.25">
      <c r="A59" s="335" t="s">
        <v>253</v>
      </c>
      <c r="B59" s="303" t="s">
        <v>254</v>
      </c>
      <c r="C59" s="290" t="s">
        <v>315</v>
      </c>
      <c r="D59" s="303" t="s">
        <v>174</v>
      </c>
      <c r="E59" s="336" t="s">
        <v>174</v>
      </c>
      <c r="F59" s="268" t="s">
        <v>316</v>
      </c>
      <c r="G59" s="337">
        <v>10000000</v>
      </c>
      <c r="H59" s="337" t="s">
        <v>236</v>
      </c>
      <c r="I59" s="337">
        <v>10000000</v>
      </c>
      <c r="J59" s="338" t="s">
        <v>525</v>
      </c>
      <c r="K59" s="339">
        <v>25</v>
      </c>
      <c r="L59" s="340">
        <f t="shared" si="4"/>
        <v>400000</v>
      </c>
      <c r="M59" s="339"/>
    </row>
    <row r="60" spans="1:13" ht="90" x14ac:dyDescent="0.25">
      <c r="A60" s="335" t="s">
        <v>253</v>
      </c>
      <c r="B60" s="303" t="s">
        <v>254</v>
      </c>
      <c r="C60" s="290" t="s">
        <v>315</v>
      </c>
      <c r="D60" s="303" t="s">
        <v>174</v>
      </c>
      <c r="E60" s="341" t="s">
        <v>174</v>
      </c>
      <c r="F60" s="268" t="s">
        <v>316</v>
      </c>
      <c r="G60" s="342">
        <v>6000000</v>
      </c>
      <c r="H60" s="342" t="s">
        <v>236</v>
      </c>
      <c r="I60" s="342">
        <v>6000000</v>
      </c>
      <c r="J60" s="343" t="s">
        <v>526</v>
      </c>
      <c r="K60" s="339">
        <v>60</v>
      </c>
      <c r="L60" s="340">
        <f t="shared" si="4"/>
        <v>100000</v>
      </c>
      <c r="M60" s="339"/>
    </row>
    <row r="61" spans="1:13" ht="304.5" x14ac:dyDescent="0.25">
      <c r="A61" s="335" t="s">
        <v>253</v>
      </c>
      <c r="B61" s="303" t="s">
        <v>254</v>
      </c>
      <c r="C61" s="290" t="s">
        <v>315</v>
      </c>
      <c r="D61" s="303" t="s">
        <v>174</v>
      </c>
      <c r="E61" s="341" t="s">
        <v>174</v>
      </c>
      <c r="F61" s="268" t="s">
        <v>316</v>
      </c>
      <c r="G61" s="337">
        <v>4000000</v>
      </c>
      <c r="H61" s="337" t="s">
        <v>236</v>
      </c>
      <c r="I61" s="337">
        <v>4000000</v>
      </c>
      <c r="J61" s="338" t="s">
        <v>527</v>
      </c>
      <c r="K61" s="339">
        <v>8</v>
      </c>
      <c r="L61" s="340">
        <f t="shared" si="4"/>
        <v>500000</v>
      </c>
      <c r="M61" s="339"/>
    </row>
    <row r="62" spans="1:13" ht="114.75" x14ac:dyDescent="0.25">
      <c r="A62" s="344" t="s">
        <v>253</v>
      </c>
      <c r="B62" s="303" t="s">
        <v>254</v>
      </c>
      <c r="C62" s="290" t="s">
        <v>317</v>
      </c>
      <c r="D62" s="303" t="s">
        <v>173</v>
      </c>
      <c r="E62" s="336" t="s">
        <v>173</v>
      </c>
      <c r="F62" s="302" t="s">
        <v>316</v>
      </c>
      <c r="G62" s="345">
        <v>4000000</v>
      </c>
      <c r="H62" s="346" t="s">
        <v>236</v>
      </c>
      <c r="I62" s="347">
        <v>5000000</v>
      </c>
      <c r="J62" s="348" t="s">
        <v>318</v>
      </c>
      <c r="K62" s="349">
        <v>10</v>
      </c>
      <c r="L62" s="350">
        <f>I62/K62</f>
        <v>500000</v>
      </c>
      <c r="M62" s="349"/>
    </row>
    <row r="63" spans="1:13" ht="142.5" customHeight="1" x14ac:dyDescent="0.25">
      <c r="A63" s="344" t="s">
        <v>253</v>
      </c>
      <c r="B63" s="303" t="s">
        <v>254</v>
      </c>
      <c r="C63" s="290" t="s">
        <v>317</v>
      </c>
      <c r="D63" s="303" t="s">
        <v>173</v>
      </c>
      <c r="E63" s="336" t="s">
        <v>173</v>
      </c>
      <c r="F63" s="302" t="s">
        <v>316</v>
      </c>
      <c r="G63" s="337">
        <v>4000000</v>
      </c>
      <c r="H63" s="337" t="s">
        <v>236</v>
      </c>
      <c r="I63" s="351">
        <v>5000000</v>
      </c>
      <c r="J63" s="352" t="s">
        <v>319</v>
      </c>
      <c r="K63" s="353">
        <v>10</v>
      </c>
      <c r="L63" s="350">
        <f t="shared" ref="L63:L66" si="5">I63/K63</f>
        <v>500000</v>
      </c>
      <c r="M63" s="353"/>
    </row>
    <row r="64" spans="1:13" ht="192" x14ac:dyDescent="0.25">
      <c r="A64" s="344" t="s">
        <v>253</v>
      </c>
      <c r="B64" s="303" t="s">
        <v>254</v>
      </c>
      <c r="C64" s="290" t="s">
        <v>317</v>
      </c>
      <c r="D64" s="303" t="s">
        <v>173</v>
      </c>
      <c r="E64" s="336" t="s">
        <v>173</v>
      </c>
      <c r="F64" s="302" t="s">
        <v>316</v>
      </c>
      <c r="G64" s="337">
        <v>4000000</v>
      </c>
      <c r="H64" s="337" t="s">
        <v>236</v>
      </c>
      <c r="I64" s="351">
        <v>5000000</v>
      </c>
      <c r="J64" s="354" t="s">
        <v>320</v>
      </c>
      <c r="K64" s="353">
        <v>10</v>
      </c>
      <c r="L64" s="350">
        <f t="shared" si="5"/>
        <v>500000</v>
      </c>
      <c r="M64" s="353"/>
    </row>
    <row r="65" spans="1:13" ht="78.75" x14ac:dyDescent="0.25">
      <c r="A65" s="344" t="s">
        <v>253</v>
      </c>
      <c r="B65" s="303" t="s">
        <v>254</v>
      </c>
      <c r="C65" s="290" t="s">
        <v>317</v>
      </c>
      <c r="D65" s="303" t="s">
        <v>173</v>
      </c>
      <c r="E65" s="303" t="s">
        <v>173</v>
      </c>
      <c r="F65" s="302" t="s">
        <v>316</v>
      </c>
      <c r="G65" s="355">
        <v>5000000</v>
      </c>
      <c r="H65" s="346" t="s">
        <v>236</v>
      </c>
      <c r="I65" s="356">
        <v>5000000</v>
      </c>
      <c r="J65" s="357" t="s">
        <v>434</v>
      </c>
      <c r="K65" s="358">
        <v>5</v>
      </c>
      <c r="L65" s="350">
        <f t="shared" si="5"/>
        <v>1000000</v>
      </c>
      <c r="M65" s="358"/>
    </row>
    <row r="66" spans="1:13" ht="90.75" x14ac:dyDescent="0.25">
      <c r="A66" s="344" t="s">
        <v>253</v>
      </c>
      <c r="B66" s="303" t="s">
        <v>254</v>
      </c>
      <c r="C66" s="290" t="s">
        <v>317</v>
      </c>
      <c r="D66" s="303" t="s">
        <v>173</v>
      </c>
      <c r="E66" s="303" t="s">
        <v>173</v>
      </c>
      <c r="F66" s="302" t="s">
        <v>316</v>
      </c>
      <c r="G66" s="355">
        <v>5000000</v>
      </c>
      <c r="H66" s="269" t="s">
        <v>236</v>
      </c>
      <c r="I66" s="356">
        <v>5000000</v>
      </c>
      <c r="J66" s="352" t="s">
        <v>528</v>
      </c>
      <c r="K66" s="339">
        <v>9</v>
      </c>
      <c r="L66" s="350">
        <f t="shared" si="5"/>
        <v>555555.5555555555</v>
      </c>
      <c r="M66" s="339"/>
    </row>
    <row r="67" spans="1:13" ht="60" customHeight="1" x14ac:dyDescent="0.25">
      <c r="A67" s="302" t="s">
        <v>321</v>
      </c>
      <c r="B67" s="359" t="s">
        <v>322</v>
      </c>
      <c r="C67" s="360" t="s">
        <v>323</v>
      </c>
      <c r="D67" s="303" t="s">
        <v>183</v>
      </c>
      <c r="E67" s="336" t="s">
        <v>183</v>
      </c>
      <c r="F67" s="359" t="s">
        <v>324</v>
      </c>
      <c r="G67" s="361">
        <v>8000000</v>
      </c>
      <c r="H67" s="310" t="s">
        <v>236</v>
      </c>
      <c r="I67" s="361">
        <v>8000000</v>
      </c>
      <c r="J67" s="362" t="s">
        <v>435</v>
      </c>
      <c r="K67" s="328">
        <v>15</v>
      </c>
      <c r="L67" s="328">
        <f>I67/K67</f>
        <v>533333.33333333337</v>
      </c>
      <c r="M67" s="328"/>
    </row>
    <row r="68" spans="1:13" ht="42.75" customHeight="1" x14ac:dyDescent="0.25">
      <c r="A68" s="344" t="s">
        <v>321</v>
      </c>
      <c r="B68" s="303" t="s">
        <v>322</v>
      </c>
      <c r="C68" s="290" t="s">
        <v>323</v>
      </c>
      <c r="D68" s="303" t="s">
        <v>167</v>
      </c>
      <c r="E68" s="303" t="s">
        <v>167</v>
      </c>
      <c r="F68" s="363" t="s">
        <v>437</v>
      </c>
      <c r="G68" s="364">
        <v>3500000</v>
      </c>
      <c r="H68" s="310" t="s">
        <v>236</v>
      </c>
      <c r="I68" s="364">
        <v>3500000</v>
      </c>
      <c r="J68" s="365" t="s">
        <v>438</v>
      </c>
      <c r="K68" s="328">
        <v>5</v>
      </c>
      <c r="L68" s="330">
        <f>I68/K68</f>
        <v>700000</v>
      </c>
      <c r="M68" s="328"/>
    </row>
    <row r="69" spans="1:13" ht="39" customHeight="1" x14ac:dyDescent="0.25">
      <c r="A69" s="366" t="s">
        <v>321</v>
      </c>
      <c r="B69" s="367" t="s">
        <v>322</v>
      </c>
      <c r="C69" s="368" t="s">
        <v>323</v>
      </c>
      <c r="D69" s="367" t="s">
        <v>167</v>
      </c>
      <c r="E69" s="341" t="s">
        <v>167</v>
      </c>
      <c r="F69" s="369" t="s">
        <v>325</v>
      </c>
      <c r="G69" s="364">
        <v>8500000</v>
      </c>
      <c r="H69" s="370" t="s">
        <v>236</v>
      </c>
      <c r="I69" s="364">
        <v>8500000</v>
      </c>
      <c r="J69" s="371" t="s">
        <v>326</v>
      </c>
      <c r="K69" s="372">
        <v>17</v>
      </c>
      <c r="L69" s="373">
        <f>I69/K69</f>
        <v>500000</v>
      </c>
      <c r="M69" s="372"/>
    </row>
    <row r="70" spans="1:13" ht="63.75" x14ac:dyDescent="0.25">
      <c r="A70" s="58" t="s">
        <v>226</v>
      </c>
      <c r="B70" s="136" t="s">
        <v>92</v>
      </c>
      <c r="C70" s="58" t="s">
        <v>227</v>
      </c>
      <c r="D70" s="103" t="s">
        <v>192</v>
      </c>
      <c r="E70" s="103" t="s">
        <v>235</v>
      </c>
      <c r="F70" s="137" t="s">
        <v>197</v>
      </c>
      <c r="G70" s="138">
        <v>28800000</v>
      </c>
      <c r="H70" s="216" t="s">
        <v>395</v>
      </c>
      <c r="I70" s="138">
        <v>28800000</v>
      </c>
      <c r="J70" s="103" t="s">
        <v>207</v>
      </c>
      <c r="K70" s="121">
        <v>100</v>
      </c>
      <c r="L70" s="122" t="s">
        <v>108</v>
      </c>
      <c r="M70" s="379">
        <f>I70/2</f>
        <v>14400000</v>
      </c>
    </row>
    <row r="71" spans="1:13" ht="63.75" x14ac:dyDescent="0.25">
      <c r="A71" s="58" t="s">
        <v>226</v>
      </c>
      <c r="B71" s="136" t="s">
        <v>92</v>
      </c>
      <c r="C71" s="58" t="s">
        <v>227</v>
      </c>
      <c r="D71" s="103" t="s">
        <v>192</v>
      </c>
      <c r="E71" s="103" t="s">
        <v>235</v>
      </c>
      <c r="F71" s="137" t="s">
        <v>197</v>
      </c>
      <c r="G71" s="138">
        <v>0</v>
      </c>
      <c r="H71" s="216" t="s">
        <v>395</v>
      </c>
      <c r="I71" s="138">
        <v>0</v>
      </c>
      <c r="J71" s="103" t="s">
        <v>288</v>
      </c>
      <c r="K71" s="121">
        <v>100</v>
      </c>
      <c r="L71" s="122" t="s">
        <v>108</v>
      </c>
      <c r="M71" s="379">
        <v>0.25</v>
      </c>
    </row>
    <row r="72" spans="1:13" ht="63.75" x14ac:dyDescent="0.25">
      <c r="A72" s="58" t="s">
        <v>226</v>
      </c>
      <c r="B72" s="136" t="s">
        <v>92</v>
      </c>
      <c r="C72" s="58" t="s">
        <v>227</v>
      </c>
      <c r="D72" s="103" t="s">
        <v>192</v>
      </c>
      <c r="E72" s="103" t="s">
        <v>235</v>
      </c>
      <c r="F72" s="137" t="s">
        <v>197</v>
      </c>
      <c r="G72" s="138">
        <v>0</v>
      </c>
      <c r="H72" s="216" t="s">
        <v>395</v>
      </c>
      <c r="I72" s="138">
        <v>0</v>
      </c>
      <c r="J72" s="103" t="s">
        <v>208</v>
      </c>
      <c r="K72" s="121">
        <v>100</v>
      </c>
      <c r="L72" s="122" t="s">
        <v>108</v>
      </c>
      <c r="M72" s="379">
        <v>0.25</v>
      </c>
    </row>
    <row r="73" spans="1:13" ht="63.75" x14ac:dyDescent="0.25">
      <c r="A73" s="58" t="s">
        <v>226</v>
      </c>
      <c r="B73" s="136" t="s">
        <v>92</v>
      </c>
      <c r="C73" s="58" t="s">
        <v>227</v>
      </c>
      <c r="D73" s="103" t="s">
        <v>192</v>
      </c>
      <c r="E73" s="103" t="s">
        <v>235</v>
      </c>
      <c r="F73" s="137" t="s">
        <v>197</v>
      </c>
      <c r="G73" s="138">
        <v>1000000</v>
      </c>
      <c r="H73" s="216" t="s">
        <v>395</v>
      </c>
      <c r="I73" s="138">
        <v>1000000</v>
      </c>
      <c r="J73" s="103" t="s">
        <v>209</v>
      </c>
      <c r="K73" s="121">
        <v>2</v>
      </c>
      <c r="L73" s="122" t="s">
        <v>215</v>
      </c>
      <c r="M73" s="142">
        <v>0</v>
      </c>
    </row>
    <row r="74" spans="1:13" ht="76.5" x14ac:dyDescent="0.25">
      <c r="A74" s="67" t="s">
        <v>232</v>
      </c>
      <c r="B74" s="103" t="s">
        <v>75</v>
      </c>
      <c r="C74" s="67" t="s">
        <v>233</v>
      </c>
      <c r="D74" s="103" t="s">
        <v>191</v>
      </c>
      <c r="E74" s="99" t="s">
        <v>289</v>
      </c>
      <c r="F74" s="399" t="s">
        <v>290</v>
      </c>
      <c r="G74" s="64">
        <v>2030769</v>
      </c>
      <c r="H74" s="143" t="s">
        <v>236</v>
      </c>
      <c r="I74" s="64">
        <v>2030769</v>
      </c>
      <c r="J74" s="67" t="s">
        <v>291</v>
      </c>
      <c r="K74" s="122">
        <v>100</v>
      </c>
      <c r="L74" s="99" t="s">
        <v>108</v>
      </c>
      <c r="M74" s="380">
        <v>1015384</v>
      </c>
    </row>
    <row r="75" spans="1:13" ht="76.5" x14ac:dyDescent="0.25">
      <c r="A75" s="67" t="s">
        <v>232</v>
      </c>
      <c r="B75" s="103" t="s">
        <v>75</v>
      </c>
      <c r="C75" s="67" t="s">
        <v>233</v>
      </c>
      <c r="D75" s="103" t="s">
        <v>191</v>
      </c>
      <c r="E75" s="99" t="s">
        <v>289</v>
      </c>
      <c r="F75" s="399"/>
      <c r="G75" s="64">
        <v>2030769</v>
      </c>
      <c r="H75" s="143" t="s">
        <v>236</v>
      </c>
      <c r="I75" s="64">
        <v>2030769</v>
      </c>
      <c r="J75" s="105" t="s">
        <v>294</v>
      </c>
      <c r="K75" s="143">
        <v>100</v>
      </c>
      <c r="L75" s="99" t="s">
        <v>108</v>
      </c>
      <c r="M75" s="380">
        <v>1015384</v>
      </c>
    </row>
    <row r="76" spans="1:13" ht="76.5" x14ac:dyDescent="0.25">
      <c r="A76" s="67" t="s">
        <v>232</v>
      </c>
      <c r="B76" s="103" t="s">
        <v>75</v>
      </c>
      <c r="C76" s="67" t="s">
        <v>233</v>
      </c>
      <c r="D76" s="103" t="s">
        <v>191</v>
      </c>
      <c r="E76" s="99" t="s">
        <v>289</v>
      </c>
      <c r="F76" s="399"/>
      <c r="G76" s="64">
        <v>2030769</v>
      </c>
      <c r="H76" s="143" t="s">
        <v>236</v>
      </c>
      <c r="I76" s="64">
        <v>2030769</v>
      </c>
      <c r="J76" s="146" t="s">
        <v>297</v>
      </c>
      <c r="K76" s="143">
        <v>100</v>
      </c>
      <c r="L76" s="99" t="s">
        <v>108</v>
      </c>
      <c r="M76" s="380">
        <v>1015384</v>
      </c>
    </row>
    <row r="77" spans="1:13" ht="76.5" x14ac:dyDescent="0.25">
      <c r="A77" s="67" t="s">
        <v>232</v>
      </c>
      <c r="B77" s="103" t="s">
        <v>75</v>
      </c>
      <c r="C77" s="67" t="s">
        <v>233</v>
      </c>
      <c r="D77" s="103" t="s">
        <v>191</v>
      </c>
      <c r="E77" s="99" t="s">
        <v>289</v>
      </c>
      <c r="F77" s="399"/>
      <c r="G77" s="64">
        <v>2030769</v>
      </c>
      <c r="H77" s="143" t="s">
        <v>236</v>
      </c>
      <c r="I77" s="64">
        <v>2030769</v>
      </c>
      <c r="J77" s="147" t="s">
        <v>464</v>
      </c>
      <c r="K77" s="143">
        <v>4</v>
      </c>
      <c r="L77" s="99" t="s">
        <v>215</v>
      </c>
      <c r="M77" s="380">
        <v>1015384</v>
      </c>
    </row>
    <row r="78" spans="1:13" ht="76.5" x14ac:dyDescent="0.25">
      <c r="A78" s="67" t="s">
        <v>232</v>
      </c>
      <c r="B78" s="103" t="s">
        <v>75</v>
      </c>
      <c r="C78" s="67" t="s">
        <v>233</v>
      </c>
      <c r="D78" s="103" t="s">
        <v>191</v>
      </c>
      <c r="E78" s="99" t="s">
        <v>289</v>
      </c>
      <c r="F78" s="399"/>
      <c r="G78" s="64">
        <v>2030769</v>
      </c>
      <c r="H78" s="143" t="s">
        <v>236</v>
      </c>
      <c r="I78" s="64">
        <v>2030769</v>
      </c>
      <c r="J78" s="147" t="s">
        <v>299</v>
      </c>
      <c r="K78" s="143">
        <v>4</v>
      </c>
      <c r="L78" s="99" t="s">
        <v>215</v>
      </c>
      <c r="M78" s="380">
        <v>1015384</v>
      </c>
    </row>
    <row r="79" spans="1:13" ht="76.5" x14ac:dyDescent="0.25">
      <c r="A79" s="67" t="s">
        <v>232</v>
      </c>
      <c r="B79" s="103" t="s">
        <v>75</v>
      </c>
      <c r="C79" s="67" t="s">
        <v>233</v>
      </c>
      <c r="D79" s="103" t="s">
        <v>191</v>
      </c>
      <c r="E79" s="99" t="s">
        <v>289</v>
      </c>
      <c r="F79" s="399"/>
      <c r="G79" s="64">
        <v>2030769</v>
      </c>
      <c r="H79" s="143" t="s">
        <v>236</v>
      </c>
      <c r="I79" s="64">
        <v>2030769</v>
      </c>
      <c r="J79" s="127" t="s">
        <v>300</v>
      </c>
      <c r="K79" s="143">
        <v>100</v>
      </c>
      <c r="L79" s="99" t="s">
        <v>108</v>
      </c>
      <c r="M79" s="380">
        <v>1015384</v>
      </c>
    </row>
    <row r="80" spans="1:13" ht="76.5" x14ac:dyDescent="0.25">
      <c r="A80" s="67" t="s">
        <v>232</v>
      </c>
      <c r="B80" s="103" t="s">
        <v>75</v>
      </c>
      <c r="C80" s="67" t="s">
        <v>233</v>
      </c>
      <c r="D80" s="103" t="s">
        <v>191</v>
      </c>
      <c r="E80" s="99" t="s">
        <v>289</v>
      </c>
      <c r="F80" s="399"/>
      <c r="G80" s="64">
        <v>2030769</v>
      </c>
      <c r="H80" s="143" t="s">
        <v>236</v>
      </c>
      <c r="I80" s="64">
        <v>2030769</v>
      </c>
      <c r="J80" s="127" t="s">
        <v>302</v>
      </c>
      <c r="K80" s="143">
        <v>100</v>
      </c>
      <c r="L80" s="99" t="s">
        <v>108</v>
      </c>
      <c r="M80" s="380">
        <v>1015384</v>
      </c>
    </row>
    <row r="81" spans="1:13" ht="76.5" x14ac:dyDescent="0.25">
      <c r="A81" s="67" t="s">
        <v>232</v>
      </c>
      <c r="B81" s="103" t="s">
        <v>75</v>
      </c>
      <c r="C81" s="67" t="s">
        <v>233</v>
      </c>
      <c r="D81" s="103" t="s">
        <v>191</v>
      </c>
      <c r="E81" s="99" t="s">
        <v>289</v>
      </c>
      <c r="F81" s="399"/>
      <c r="G81" s="64">
        <v>2030769</v>
      </c>
      <c r="H81" s="143" t="s">
        <v>236</v>
      </c>
      <c r="I81" s="64">
        <v>2030769</v>
      </c>
      <c r="J81" s="127" t="s">
        <v>304</v>
      </c>
      <c r="K81" s="143">
        <v>100</v>
      </c>
      <c r="L81" s="99" t="s">
        <v>108</v>
      </c>
      <c r="M81" s="380">
        <v>1015384</v>
      </c>
    </row>
    <row r="82" spans="1:13" ht="76.5" x14ac:dyDescent="0.25">
      <c r="A82" s="67" t="s">
        <v>232</v>
      </c>
      <c r="B82" s="103" t="s">
        <v>75</v>
      </c>
      <c r="C82" s="67" t="s">
        <v>233</v>
      </c>
      <c r="D82" s="103" t="s">
        <v>191</v>
      </c>
      <c r="E82" s="99" t="s">
        <v>289</v>
      </c>
      <c r="F82" s="399"/>
      <c r="G82" s="64">
        <v>2030769</v>
      </c>
      <c r="H82" s="143" t="s">
        <v>236</v>
      </c>
      <c r="I82" s="64">
        <v>2030769</v>
      </c>
      <c r="J82" s="147" t="s">
        <v>307</v>
      </c>
      <c r="K82" s="143">
        <v>100</v>
      </c>
      <c r="L82" s="99" t="s">
        <v>108</v>
      </c>
      <c r="M82" s="380">
        <v>1015384</v>
      </c>
    </row>
    <row r="83" spans="1:13" ht="76.5" x14ac:dyDescent="0.25">
      <c r="A83" s="67" t="s">
        <v>232</v>
      </c>
      <c r="B83" s="103" t="s">
        <v>75</v>
      </c>
      <c r="C83" s="67" t="s">
        <v>233</v>
      </c>
      <c r="D83" s="103" t="s">
        <v>191</v>
      </c>
      <c r="E83" s="99" t="s">
        <v>289</v>
      </c>
      <c r="F83" s="399"/>
      <c r="G83" s="64">
        <v>2030769</v>
      </c>
      <c r="H83" s="143" t="s">
        <v>236</v>
      </c>
      <c r="I83" s="64">
        <v>2030769</v>
      </c>
      <c r="J83" s="127" t="s">
        <v>308</v>
      </c>
      <c r="K83" s="143">
        <v>100</v>
      </c>
      <c r="L83" s="99" t="s">
        <v>108</v>
      </c>
      <c r="M83" s="380">
        <v>1015384</v>
      </c>
    </row>
    <row r="84" spans="1:13" ht="76.5" x14ac:dyDescent="0.25">
      <c r="A84" s="67" t="s">
        <v>232</v>
      </c>
      <c r="B84" s="103" t="s">
        <v>75</v>
      </c>
      <c r="C84" s="67" t="s">
        <v>233</v>
      </c>
      <c r="D84" s="103" t="s">
        <v>191</v>
      </c>
      <c r="E84" s="99" t="s">
        <v>289</v>
      </c>
      <c r="F84" s="399"/>
      <c r="G84" s="64">
        <v>2030769</v>
      </c>
      <c r="H84" s="143" t="s">
        <v>236</v>
      </c>
      <c r="I84" s="64">
        <v>2030769</v>
      </c>
      <c r="J84" s="127" t="s">
        <v>309</v>
      </c>
      <c r="K84" s="143">
        <v>4</v>
      </c>
      <c r="L84" s="99" t="s">
        <v>215</v>
      </c>
      <c r="M84" s="380">
        <v>1015384</v>
      </c>
    </row>
    <row r="85" spans="1:13" ht="76.5" x14ac:dyDescent="0.25">
      <c r="A85" s="67" t="s">
        <v>232</v>
      </c>
      <c r="B85" s="103" t="s">
        <v>75</v>
      </c>
      <c r="C85" s="67" t="s">
        <v>233</v>
      </c>
      <c r="D85" s="103" t="s">
        <v>191</v>
      </c>
      <c r="E85" s="99" t="s">
        <v>289</v>
      </c>
      <c r="F85" s="399"/>
      <c r="G85" s="64">
        <v>2030761</v>
      </c>
      <c r="H85" s="143" t="s">
        <v>236</v>
      </c>
      <c r="I85" s="64">
        <v>2030761</v>
      </c>
      <c r="J85" s="127" t="s">
        <v>311</v>
      </c>
      <c r="K85" s="143">
        <v>100</v>
      </c>
      <c r="L85" s="99" t="s">
        <v>108</v>
      </c>
      <c r="M85" s="135">
        <v>0.25</v>
      </c>
    </row>
    <row r="86" spans="1:13" ht="76.5" x14ac:dyDescent="0.25">
      <c r="A86" s="67" t="s">
        <v>232</v>
      </c>
      <c r="B86" s="103" t="s">
        <v>75</v>
      </c>
      <c r="C86" s="67" t="s">
        <v>233</v>
      </c>
      <c r="D86" s="103" t="s">
        <v>191</v>
      </c>
      <c r="E86" s="99" t="s">
        <v>289</v>
      </c>
      <c r="F86" s="399"/>
      <c r="G86" s="64">
        <v>2030780</v>
      </c>
      <c r="H86" s="143" t="s">
        <v>236</v>
      </c>
      <c r="I86" s="64">
        <v>2030780</v>
      </c>
      <c r="J86" s="127" t="s">
        <v>313</v>
      </c>
      <c r="K86" s="143">
        <v>100</v>
      </c>
      <c r="L86" s="99" t="s">
        <v>108</v>
      </c>
      <c r="M86" s="380">
        <v>1015384</v>
      </c>
    </row>
    <row r="87" spans="1:13" ht="76.5" x14ac:dyDescent="0.25">
      <c r="A87" s="67" t="s">
        <v>232</v>
      </c>
      <c r="B87" s="103" t="s">
        <v>75</v>
      </c>
      <c r="C87" s="67" t="s">
        <v>233</v>
      </c>
      <c r="D87" s="103" t="s">
        <v>191</v>
      </c>
      <c r="E87" s="99" t="s">
        <v>289</v>
      </c>
      <c r="F87" s="399" t="s">
        <v>290</v>
      </c>
      <c r="G87" s="64">
        <v>2000000</v>
      </c>
      <c r="H87" s="143" t="s">
        <v>236</v>
      </c>
      <c r="I87" s="64">
        <v>2000000</v>
      </c>
      <c r="J87" s="148" t="s">
        <v>433</v>
      </c>
      <c r="K87" s="143">
        <v>100</v>
      </c>
      <c r="L87" s="99" t="s">
        <v>108</v>
      </c>
      <c r="M87" s="380">
        <v>1015384</v>
      </c>
    </row>
    <row r="88" spans="1:13" ht="280.5" x14ac:dyDescent="0.25">
      <c r="A88" s="67" t="s">
        <v>232</v>
      </c>
      <c r="B88" s="103" t="s">
        <v>75</v>
      </c>
      <c r="C88" s="67" t="s">
        <v>233</v>
      </c>
      <c r="D88" s="103" t="s">
        <v>191</v>
      </c>
      <c r="E88" s="99" t="s">
        <v>289</v>
      </c>
      <c r="F88" s="399"/>
      <c r="G88" s="64">
        <v>4000000</v>
      </c>
      <c r="H88" s="143" t="s">
        <v>236</v>
      </c>
      <c r="I88" s="64">
        <v>4000000</v>
      </c>
      <c r="J88" s="149" t="s">
        <v>465</v>
      </c>
      <c r="K88" s="143">
        <v>10</v>
      </c>
      <c r="L88" s="99" t="s">
        <v>215</v>
      </c>
      <c r="M88" s="139">
        <v>0</v>
      </c>
    </row>
    <row r="89" spans="1:13" ht="89.25" x14ac:dyDescent="0.25">
      <c r="A89" s="67" t="s">
        <v>232</v>
      </c>
      <c r="B89" s="103" t="s">
        <v>75</v>
      </c>
      <c r="C89" s="67" t="s">
        <v>233</v>
      </c>
      <c r="D89" s="103" t="s">
        <v>191</v>
      </c>
      <c r="E89" s="99" t="s">
        <v>289</v>
      </c>
      <c r="F89" s="137" t="s">
        <v>290</v>
      </c>
      <c r="G89" s="64">
        <v>2000000</v>
      </c>
      <c r="H89" s="143" t="s">
        <v>236</v>
      </c>
      <c r="I89" s="64">
        <v>2000000</v>
      </c>
      <c r="J89" s="127" t="s">
        <v>432</v>
      </c>
      <c r="K89" s="143">
        <v>5</v>
      </c>
      <c r="L89" s="217" t="s">
        <v>252</v>
      </c>
      <c r="M89" s="143">
        <v>1</v>
      </c>
    </row>
    <row r="90" spans="1:13" ht="102" x14ac:dyDescent="0.25">
      <c r="A90" s="67" t="s">
        <v>232</v>
      </c>
      <c r="B90" s="103" t="s">
        <v>75</v>
      </c>
      <c r="C90" s="67" t="s">
        <v>233</v>
      </c>
      <c r="D90" s="103" t="s">
        <v>191</v>
      </c>
      <c r="E90" s="99" t="s">
        <v>289</v>
      </c>
      <c r="F90" s="137" t="s">
        <v>290</v>
      </c>
      <c r="G90" s="218">
        <v>4000000</v>
      </c>
      <c r="H90" s="143" t="s">
        <v>236</v>
      </c>
      <c r="I90" s="218">
        <v>4000000</v>
      </c>
      <c r="J90" s="127" t="s">
        <v>466</v>
      </c>
      <c r="K90" s="143">
        <v>10</v>
      </c>
      <c r="L90" s="217" t="s">
        <v>252</v>
      </c>
      <c r="M90" s="143">
        <v>2</v>
      </c>
    </row>
    <row r="91" spans="1:13" ht="76.5" x14ac:dyDescent="0.25">
      <c r="A91" s="67" t="s">
        <v>232</v>
      </c>
      <c r="B91" s="103" t="s">
        <v>75</v>
      </c>
      <c r="C91" s="67" t="s">
        <v>233</v>
      </c>
      <c r="D91" s="103" t="s">
        <v>191</v>
      </c>
      <c r="E91" s="99" t="s">
        <v>289</v>
      </c>
      <c r="F91" s="137" t="s">
        <v>290</v>
      </c>
      <c r="G91" s="218">
        <v>3000000</v>
      </c>
      <c r="H91" s="60" t="s">
        <v>236</v>
      </c>
      <c r="I91" s="218">
        <v>3000000</v>
      </c>
      <c r="J91" s="127" t="s">
        <v>467</v>
      </c>
      <c r="K91" s="143">
        <v>10</v>
      </c>
      <c r="L91" s="217" t="s">
        <v>252</v>
      </c>
      <c r="M91" s="143">
        <v>2</v>
      </c>
    </row>
    <row r="92" spans="1:13" ht="63.75" x14ac:dyDescent="0.25">
      <c r="A92" s="58" t="s">
        <v>226</v>
      </c>
      <c r="B92" s="150" t="s">
        <v>92</v>
      </c>
      <c r="C92" s="58" t="s">
        <v>227</v>
      </c>
      <c r="D92" s="151" t="s">
        <v>194</v>
      </c>
      <c r="E92" s="103" t="s">
        <v>185</v>
      </c>
      <c r="F92" s="396" t="s">
        <v>198</v>
      </c>
      <c r="G92" s="152">
        <v>4800000</v>
      </c>
      <c r="H92" s="67" t="s">
        <v>395</v>
      </c>
      <c r="I92" s="152">
        <v>4800000</v>
      </c>
      <c r="J92" s="153" t="s">
        <v>210</v>
      </c>
      <c r="K92" s="219">
        <v>1</v>
      </c>
      <c r="L92" s="220" t="s">
        <v>108</v>
      </c>
      <c r="M92" s="381">
        <v>2400000</v>
      </c>
    </row>
    <row r="93" spans="1:13" ht="63.75" x14ac:dyDescent="0.25">
      <c r="A93" s="58" t="s">
        <v>226</v>
      </c>
      <c r="B93" s="150" t="s">
        <v>92</v>
      </c>
      <c r="C93" s="58" t="s">
        <v>227</v>
      </c>
      <c r="D93" s="151" t="s">
        <v>194</v>
      </c>
      <c r="E93" s="103" t="s">
        <v>185</v>
      </c>
      <c r="F93" s="397"/>
      <c r="G93" s="152">
        <v>4800000</v>
      </c>
      <c r="H93" s="67" t="s">
        <v>395</v>
      </c>
      <c r="I93" s="152">
        <v>4800000</v>
      </c>
      <c r="J93" s="154" t="s">
        <v>211</v>
      </c>
      <c r="K93" s="219">
        <v>1</v>
      </c>
      <c r="L93" s="220" t="s">
        <v>108</v>
      </c>
      <c r="M93" s="381">
        <v>2400000</v>
      </c>
    </row>
    <row r="94" spans="1:13" ht="63.75" x14ac:dyDescent="0.25">
      <c r="A94" s="58" t="s">
        <v>226</v>
      </c>
      <c r="B94" s="150" t="s">
        <v>92</v>
      </c>
      <c r="C94" s="58" t="s">
        <v>227</v>
      </c>
      <c r="D94" s="151" t="s">
        <v>194</v>
      </c>
      <c r="E94" s="103" t="s">
        <v>185</v>
      </c>
      <c r="F94" s="397"/>
      <c r="G94" s="152">
        <v>4800000</v>
      </c>
      <c r="H94" s="67" t="s">
        <v>395</v>
      </c>
      <c r="I94" s="152">
        <v>4800000</v>
      </c>
      <c r="J94" s="153" t="s">
        <v>212</v>
      </c>
      <c r="K94" s="219">
        <v>1</v>
      </c>
      <c r="L94" s="220" t="s">
        <v>108</v>
      </c>
      <c r="M94" s="381">
        <v>2400000</v>
      </c>
    </row>
    <row r="95" spans="1:13" ht="63.75" x14ac:dyDescent="0.25">
      <c r="A95" s="58" t="s">
        <v>226</v>
      </c>
      <c r="B95" s="150" t="s">
        <v>92</v>
      </c>
      <c r="C95" s="58" t="s">
        <v>227</v>
      </c>
      <c r="D95" s="151" t="s">
        <v>194</v>
      </c>
      <c r="E95" s="103" t="s">
        <v>185</v>
      </c>
      <c r="F95" s="397"/>
      <c r="G95" s="152">
        <v>4800000</v>
      </c>
      <c r="H95" s="67" t="s">
        <v>395</v>
      </c>
      <c r="I95" s="152">
        <v>4800000</v>
      </c>
      <c r="J95" s="154" t="s">
        <v>468</v>
      </c>
      <c r="K95" s="219">
        <v>1</v>
      </c>
      <c r="L95" s="220" t="s">
        <v>108</v>
      </c>
      <c r="M95" s="381">
        <v>2400000</v>
      </c>
    </row>
    <row r="96" spans="1:13" ht="63.75" x14ac:dyDescent="0.25">
      <c r="A96" s="58" t="s">
        <v>226</v>
      </c>
      <c r="B96" s="150" t="s">
        <v>92</v>
      </c>
      <c r="C96" s="58" t="s">
        <v>227</v>
      </c>
      <c r="D96" s="151" t="s">
        <v>194</v>
      </c>
      <c r="E96" s="103" t="s">
        <v>185</v>
      </c>
      <c r="F96" s="397"/>
      <c r="G96" s="152">
        <v>4800000</v>
      </c>
      <c r="H96" s="67" t="s">
        <v>395</v>
      </c>
      <c r="I96" s="152">
        <v>4800000</v>
      </c>
      <c r="J96" s="153" t="s">
        <v>213</v>
      </c>
      <c r="K96" s="219">
        <v>1</v>
      </c>
      <c r="L96" s="220" t="s">
        <v>108</v>
      </c>
      <c r="M96" s="381">
        <v>2400000</v>
      </c>
    </row>
    <row r="97" spans="1:13" ht="63.75" x14ac:dyDescent="0.25">
      <c r="A97" s="58" t="s">
        <v>226</v>
      </c>
      <c r="B97" s="150" t="s">
        <v>92</v>
      </c>
      <c r="C97" s="58" t="s">
        <v>227</v>
      </c>
      <c r="D97" s="151" t="s">
        <v>194</v>
      </c>
      <c r="E97" s="103" t="s">
        <v>185</v>
      </c>
      <c r="F97" s="398"/>
      <c r="G97" s="152">
        <v>4800000</v>
      </c>
      <c r="H97" s="67" t="s">
        <v>395</v>
      </c>
      <c r="I97" s="152">
        <v>4800000</v>
      </c>
      <c r="J97" s="153" t="s">
        <v>214</v>
      </c>
      <c r="K97" s="219">
        <v>1</v>
      </c>
      <c r="L97" s="220" t="s">
        <v>108</v>
      </c>
      <c r="M97" s="381">
        <v>2400000</v>
      </c>
    </row>
    <row r="98" spans="1:13" ht="255.75" x14ac:dyDescent="0.25">
      <c r="A98" s="132" t="s">
        <v>253</v>
      </c>
      <c r="B98" s="117" t="s">
        <v>254</v>
      </c>
      <c r="C98" s="67" t="s">
        <v>315</v>
      </c>
      <c r="D98" s="117" t="s">
        <v>174</v>
      </c>
      <c r="E98" s="155" t="s">
        <v>174</v>
      </c>
      <c r="F98" s="58" t="s">
        <v>316</v>
      </c>
      <c r="G98" s="222">
        <v>10000000</v>
      </c>
      <c r="H98" s="222" t="s">
        <v>236</v>
      </c>
      <c r="I98" s="222">
        <v>10000000</v>
      </c>
      <c r="J98" s="223" t="s">
        <v>481</v>
      </c>
      <c r="K98" s="60">
        <v>25</v>
      </c>
      <c r="L98" s="60" t="s">
        <v>252</v>
      </c>
      <c r="M98" s="60">
        <v>0</v>
      </c>
    </row>
    <row r="99" spans="1:13" ht="114.75" x14ac:dyDescent="0.25">
      <c r="A99" s="132" t="s">
        <v>253</v>
      </c>
      <c r="B99" s="117" t="s">
        <v>254</v>
      </c>
      <c r="C99" s="67" t="s">
        <v>315</v>
      </c>
      <c r="D99" s="117" t="s">
        <v>174</v>
      </c>
      <c r="E99" s="156" t="s">
        <v>174</v>
      </c>
      <c r="F99" s="58" t="s">
        <v>316</v>
      </c>
      <c r="G99" s="225">
        <v>6000000</v>
      </c>
      <c r="H99" s="225" t="s">
        <v>236</v>
      </c>
      <c r="I99" s="225">
        <v>6000000</v>
      </c>
      <c r="J99" s="226" t="s">
        <v>482</v>
      </c>
      <c r="K99" s="60">
        <v>60</v>
      </c>
      <c r="L99" s="60" t="s">
        <v>252</v>
      </c>
      <c r="M99" s="60">
        <v>0</v>
      </c>
    </row>
    <row r="100" spans="1:13" ht="383.25" x14ac:dyDescent="0.25">
      <c r="A100" s="132" t="s">
        <v>253</v>
      </c>
      <c r="B100" s="117" t="s">
        <v>254</v>
      </c>
      <c r="C100" s="67" t="s">
        <v>315</v>
      </c>
      <c r="D100" s="117" t="s">
        <v>174</v>
      </c>
      <c r="E100" s="156" t="s">
        <v>174</v>
      </c>
      <c r="F100" s="58" t="s">
        <v>316</v>
      </c>
      <c r="G100" s="222">
        <v>4000000</v>
      </c>
      <c r="H100" s="222" t="s">
        <v>236</v>
      </c>
      <c r="I100" s="222">
        <v>4000000</v>
      </c>
      <c r="J100" s="223" t="s">
        <v>483</v>
      </c>
      <c r="K100" s="60">
        <v>8</v>
      </c>
      <c r="L100" s="60" t="s">
        <v>252</v>
      </c>
      <c r="M100" s="60">
        <v>0</v>
      </c>
    </row>
    <row r="101" spans="1:13" ht="140.25" x14ac:dyDescent="0.25">
      <c r="A101" s="259" t="s">
        <v>253</v>
      </c>
      <c r="B101" s="117" t="s">
        <v>254</v>
      </c>
      <c r="C101" s="67" t="s">
        <v>317</v>
      </c>
      <c r="D101" s="117" t="s">
        <v>173</v>
      </c>
      <c r="E101" s="155" t="s">
        <v>173</v>
      </c>
      <c r="F101" s="116" t="s">
        <v>316</v>
      </c>
      <c r="G101" s="159">
        <v>5000000</v>
      </c>
      <c r="H101" s="125" t="s">
        <v>236</v>
      </c>
      <c r="I101" s="159">
        <v>5000000</v>
      </c>
      <c r="J101" s="158" t="s">
        <v>318</v>
      </c>
      <c r="K101" s="230">
        <v>10</v>
      </c>
      <c r="L101" s="230" t="s">
        <v>252</v>
      </c>
      <c r="M101" s="230">
        <v>0</v>
      </c>
    </row>
    <row r="102" spans="1:13" ht="319.5" x14ac:dyDescent="0.25">
      <c r="A102" s="259" t="s">
        <v>253</v>
      </c>
      <c r="B102" s="117" t="s">
        <v>254</v>
      </c>
      <c r="C102" s="67" t="s">
        <v>317</v>
      </c>
      <c r="D102" s="117" t="s">
        <v>173</v>
      </c>
      <c r="E102" s="155" t="s">
        <v>173</v>
      </c>
      <c r="F102" s="116" t="s">
        <v>316</v>
      </c>
      <c r="G102" s="222">
        <v>5000000</v>
      </c>
      <c r="H102" s="222" t="s">
        <v>236</v>
      </c>
      <c r="I102" s="222">
        <v>5000000</v>
      </c>
      <c r="J102" s="229" t="s">
        <v>319</v>
      </c>
      <c r="K102" s="230">
        <v>10</v>
      </c>
      <c r="L102" s="230" t="s">
        <v>252</v>
      </c>
      <c r="M102" s="230">
        <v>0</v>
      </c>
    </row>
    <row r="103" spans="1:13" ht="243" x14ac:dyDescent="0.25">
      <c r="A103" s="259" t="s">
        <v>253</v>
      </c>
      <c r="B103" s="117" t="s">
        <v>254</v>
      </c>
      <c r="C103" s="67" t="s">
        <v>317</v>
      </c>
      <c r="D103" s="117" t="s">
        <v>173</v>
      </c>
      <c r="E103" s="155" t="s">
        <v>173</v>
      </c>
      <c r="F103" s="116" t="s">
        <v>316</v>
      </c>
      <c r="G103" s="222">
        <v>5000000</v>
      </c>
      <c r="H103" s="222" t="s">
        <v>236</v>
      </c>
      <c r="I103" s="222">
        <v>5000000</v>
      </c>
      <c r="J103" s="231" t="s">
        <v>320</v>
      </c>
      <c r="K103" s="230">
        <v>10</v>
      </c>
      <c r="L103" s="230" t="s">
        <v>252</v>
      </c>
      <c r="M103" s="230"/>
    </row>
    <row r="104" spans="1:13" ht="102" x14ac:dyDescent="0.25">
      <c r="A104" s="259" t="s">
        <v>253</v>
      </c>
      <c r="B104" s="117" t="s">
        <v>254</v>
      </c>
      <c r="C104" s="67" t="s">
        <v>317</v>
      </c>
      <c r="D104" s="117" t="s">
        <v>173</v>
      </c>
      <c r="E104" s="117" t="s">
        <v>173</v>
      </c>
      <c r="F104" s="116" t="s">
        <v>316</v>
      </c>
      <c r="G104" s="159">
        <v>5000000</v>
      </c>
      <c r="H104" s="125" t="s">
        <v>236</v>
      </c>
      <c r="I104" s="159">
        <v>5000000</v>
      </c>
      <c r="J104" s="232" t="s">
        <v>434</v>
      </c>
      <c r="K104" s="242">
        <v>5</v>
      </c>
      <c r="L104" s="242" t="s">
        <v>252</v>
      </c>
      <c r="M104" s="242">
        <v>0</v>
      </c>
    </row>
    <row r="105" spans="1:13" ht="115.5" x14ac:dyDescent="0.25">
      <c r="A105" s="259" t="s">
        <v>253</v>
      </c>
      <c r="B105" s="117" t="s">
        <v>254</v>
      </c>
      <c r="C105" s="67" t="s">
        <v>317</v>
      </c>
      <c r="D105" s="117" t="s">
        <v>173</v>
      </c>
      <c r="E105" s="117" t="s">
        <v>173</v>
      </c>
      <c r="F105" s="116" t="s">
        <v>316</v>
      </c>
      <c r="G105" s="159">
        <v>5000000</v>
      </c>
      <c r="H105" s="60" t="s">
        <v>236</v>
      </c>
      <c r="I105" s="159">
        <v>5000000</v>
      </c>
      <c r="J105" s="229" t="s">
        <v>484</v>
      </c>
      <c r="K105" s="60">
        <v>9</v>
      </c>
      <c r="L105" s="60" t="s">
        <v>252</v>
      </c>
      <c r="M105" s="60">
        <v>0</v>
      </c>
    </row>
    <row r="106" spans="1:13" ht="191.25" x14ac:dyDescent="0.25">
      <c r="A106" s="116" t="s">
        <v>321</v>
      </c>
      <c r="B106" s="258" t="s">
        <v>322</v>
      </c>
      <c r="C106" s="161" t="s">
        <v>323</v>
      </c>
      <c r="D106" s="117" t="s">
        <v>183</v>
      </c>
      <c r="E106" s="155" t="s">
        <v>183</v>
      </c>
      <c r="F106" s="258" t="s">
        <v>324</v>
      </c>
      <c r="G106" s="66">
        <v>8000000</v>
      </c>
      <c r="H106" s="122" t="s">
        <v>236</v>
      </c>
      <c r="I106" s="66">
        <v>8000000</v>
      </c>
      <c r="J106" s="116" t="s">
        <v>435</v>
      </c>
      <c r="K106" s="143">
        <v>15</v>
      </c>
      <c r="L106" s="115" t="s">
        <v>215</v>
      </c>
      <c r="M106" s="162">
        <v>0</v>
      </c>
    </row>
    <row r="107" spans="1:13" ht="76.5" x14ac:dyDescent="0.25">
      <c r="A107" s="259" t="s">
        <v>321</v>
      </c>
      <c r="B107" s="117" t="s">
        <v>322</v>
      </c>
      <c r="C107" s="67" t="s">
        <v>323</v>
      </c>
      <c r="D107" s="117" t="s">
        <v>167</v>
      </c>
      <c r="E107" s="117" t="s">
        <v>167</v>
      </c>
      <c r="F107" s="141" t="s">
        <v>437</v>
      </c>
      <c r="G107" s="66">
        <v>3500000</v>
      </c>
      <c r="H107" s="122" t="s">
        <v>236</v>
      </c>
      <c r="I107" s="66">
        <v>3500000</v>
      </c>
      <c r="J107" s="259" t="s">
        <v>438</v>
      </c>
      <c r="K107" s="143">
        <v>5</v>
      </c>
      <c r="L107" s="115" t="s">
        <v>215</v>
      </c>
      <c r="M107" s="143">
        <v>0</v>
      </c>
    </row>
    <row r="108" spans="1:13" ht="153" x14ac:dyDescent="0.25">
      <c r="A108" s="163" t="s">
        <v>321</v>
      </c>
      <c r="B108" s="164" t="s">
        <v>322</v>
      </c>
      <c r="C108" s="165" t="s">
        <v>323</v>
      </c>
      <c r="D108" s="164" t="s">
        <v>167</v>
      </c>
      <c r="E108" s="156" t="s">
        <v>167</v>
      </c>
      <c r="F108" s="166" t="s">
        <v>325</v>
      </c>
      <c r="G108" s="66">
        <v>8500000</v>
      </c>
      <c r="H108" s="167" t="s">
        <v>236</v>
      </c>
      <c r="I108" s="66">
        <v>8500000</v>
      </c>
      <c r="J108" s="163" t="s">
        <v>326</v>
      </c>
      <c r="K108" s="168">
        <v>17</v>
      </c>
      <c r="L108" s="168" t="s">
        <v>106</v>
      </c>
      <c r="M108" s="169">
        <v>0</v>
      </c>
    </row>
    <row r="109" spans="1:13" ht="64.5" x14ac:dyDescent="0.25">
      <c r="A109" s="170" t="s">
        <v>226</v>
      </c>
      <c r="B109" s="118" t="s">
        <v>92</v>
      </c>
      <c r="C109" s="119" t="s">
        <v>227</v>
      </c>
      <c r="D109" s="103" t="s">
        <v>192</v>
      </c>
      <c r="E109" s="103" t="s">
        <v>327</v>
      </c>
      <c r="F109" s="154" t="s">
        <v>328</v>
      </c>
      <c r="G109" s="68">
        <v>2715789</v>
      </c>
      <c r="H109" s="251" t="s">
        <v>236</v>
      </c>
      <c r="I109" s="245">
        <v>2715789</v>
      </c>
      <c r="J109" s="171" t="s">
        <v>329</v>
      </c>
      <c r="K109" s="121">
        <v>100</v>
      </c>
      <c r="L109" s="122" t="s">
        <v>108</v>
      </c>
      <c r="M109" s="379">
        <v>1357894</v>
      </c>
    </row>
    <row r="110" spans="1:13" ht="64.5" x14ac:dyDescent="0.25">
      <c r="A110" s="170" t="s">
        <v>226</v>
      </c>
      <c r="B110" s="118" t="s">
        <v>92</v>
      </c>
      <c r="C110" s="119" t="s">
        <v>227</v>
      </c>
      <c r="D110" s="103" t="s">
        <v>192</v>
      </c>
      <c r="E110" s="103" t="s">
        <v>327</v>
      </c>
      <c r="F110" s="154" t="s">
        <v>328</v>
      </c>
      <c r="G110" s="68">
        <v>2715789</v>
      </c>
      <c r="H110" s="251" t="s">
        <v>236</v>
      </c>
      <c r="I110" s="245">
        <v>2715789</v>
      </c>
      <c r="J110" s="171" t="s">
        <v>330</v>
      </c>
      <c r="K110" s="121">
        <v>100</v>
      </c>
      <c r="L110" s="122" t="s">
        <v>108</v>
      </c>
      <c r="M110" s="379">
        <v>1357894</v>
      </c>
    </row>
    <row r="111" spans="1:13" ht="64.5" x14ac:dyDescent="0.25">
      <c r="A111" s="170" t="s">
        <v>226</v>
      </c>
      <c r="B111" s="118" t="s">
        <v>92</v>
      </c>
      <c r="C111" s="119" t="s">
        <v>227</v>
      </c>
      <c r="D111" s="103" t="s">
        <v>192</v>
      </c>
      <c r="E111" s="103" t="s">
        <v>327</v>
      </c>
      <c r="F111" s="154" t="s">
        <v>328</v>
      </c>
      <c r="G111" s="68">
        <v>2715789</v>
      </c>
      <c r="H111" s="251" t="s">
        <v>236</v>
      </c>
      <c r="I111" s="245">
        <v>2715789</v>
      </c>
      <c r="J111" s="120" t="s">
        <v>331</v>
      </c>
      <c r="K111" s="121">
        <v>100</v>
      </c>
      <c r="L111" s="122" t="s">
        <v>108</v>
      </c>
      <c r="M111" s="379">
        <v>1357894</v>
      </c>
    </row>
    <row r="112" spans="1:13" ht="64.5" x14ac:dyDescent="0.25">
      <c r="A112" s="170" t="s">
        <v>226</v>
      </c>
      <c r="B112" s="118" t="s">
        <v>92</v>
      </c>
      <c r="C112" s="119" t="s">
        <v>227</v>
      </c>
      <c r="D112" s="103" t="s">
        <v>192</v>
      </c>
      <c r="E112" s="103" t="s">
        <v>327</v>
      </c>
      <c r="F112" s="154" t="s">
        <v>328</v>
      </c>
      <c r="G112" s="68">
        <v>2715789</v>
      </c>
      <c r="H112" s="251" t="s">
        <v>236</v>
      </c>
      <c r="I112" s="245">
        <v>2715789</v>
      </c>
      <c r="J112" s="173" t="s">
        <v>332</v>
      </c>
      <c r="K112" s="121">
        <v>100</v>
      </c>
      <c r="L112" s="122" t="s">
        <v>108</v>
      </c>
      <c r="M112" s="379">
        <v>1357894</v>
      </c>
    </row>
    <row r="113" spans="1:13" ht="64.5" x14ac:dyDescent="0.25">
      <c r="A113" s="170" t="s">
        <v>226</v>
      </c>
      <c r="B113" s="118" t="s">
        <v>92</v>
      </c>
      <c r="C113" s="119" t="s">
        <v>227</v>
      </c>
      <c r="D113" s="103" t="s">
        <v>192</v>
      </c>
      <c r="E113" s="103" t="s">
        <v>327</v>
      </c>
      <c r="F113" s="154" t="s">
        <v>328</v>
      </c>
      <c r="G113" s="68">
        <v>2715789</v>
      </c>
      <c r="H113" s="251" t="s">
        <v>236</v>
      </c>
      <c r="I113" s="245">
        <v>2715789</v>
      </c>
      <c r="J113" s="173" t="s">
        <v>333</v>
      </c>
      <c r="K113" s="121">
        <v>100</v>
      </c>
      <c r="L113" s="122" t="s">
        <v>108</v>
      </c>
      <c r="M113" s="379">
        <v>1357894</v>
      </c>
    </row>
    <row r="114" spans="1:13" ht="64.5" x14ac:dyDescent="0.25">
      <c r="A114" s="170" t="s">
        <v>226</v>
      </c>
      <c r="B114" s="118" t="s">
        <v>92</v>
      </c>
      <c r="C114" s="119" t="s">
        <v>227</v>
      </c>
      <c r="D114" s="103" t="s">
        <v>192</v>
      </c>
      <c r="E114" s="103" t="s">
        <v>327</v>
      </c>
      <c r="F114" s="154" t="s">
        <v>328</v>
      </c>
      <c r="G114" s="68">
        <v>2715789</v>
      </c>
      <c r="H114" s="251" t="s">
        <v>236</v>
      </c>
      <c r="I114" s="245">
        <v>2715789</v>
      </c>
      <c r="J114" s="173" t="s">
        <v>334</v>
      </c>
      <c r="K114" s="121">
        <v>100</v>
      </c>
      <c r="L114" s="122" t="s">
        <v>108</v>
      </c>
      <c r="M114" s="379">
        <v>1357894</v>
      </c>
    </row>
    <row r="115" spans="1:13" ht="64.5" x14ac:dyDescent="0.25">
      <c r="A115" s="170" t="s">
        <v>226</v>
      </c>
      <c r="B115" s="118" t="s">
        <v>92</v>
      </c>
      <c r="C115" s="119" t="s">
        <v>227</v>
      </c>
      <c r="D115" s="103" t="s">
        <v>192</v>
      </c>
      <c r="E115" s="103" t="s">
        <v>327</v>
      </c>
      <c r="F115" s="154" t="s">
        <v>328</v>
      </c>
      <c r="G115" s="68">
        <v>2715789</v>
      </c>
      <c r="H115" s="251" t="s">
        <v>236</v>
      </c>
      <c r="I115" s="245">
        <v>2715789</v>
      </c>
      <c r="J115" s="173" t="s">
        <v>335</v>
      </c>
      <c r="K115" s="121">
        <v>100</v>
      </c>
      <c r="L115" s="122" t="s">
        <v>108</v>
      </c>
      <c r="M115" s="379">
        <v>1357894</v>
      </c>
    </row>
    <row r="116" spans="1:13" ht="64.5" x14ac:dyDescent="0.25">
      <c r="A116" s="170" t="s">
        <v>226</v>
      </c>
      <c r="B116" s="118" t="s">
        <v>92</v>
      </c>
      <c r="C116" s="119" t="s">
        <v>227</v>
      </c>
      <c r="D116" s="103" t="s">
        <v>192</v>
      </c>
      <c r="E116" s="103" t="s">
        <v>327</v>
      </c>
      <c r="F116" s="154" t="s">
        <v>328</v>
      </c>
      <c r="G116" s="68">
        <v>2715789</v>
      </c>
      <c r="H116" s="251" t="s">
        <v>236</v>
      </c>
      <c r="I116" s="245">
        <v>2715789</v>
      </c>
      <c r="J116" s="174" t="s">
        <v>336</v>
      </c>
      <c r="K116" s="121">
        <v>100</v>
      </c>
      <c r="L116" s="122" t="s">
        <v>108</v>
      </c>
      <c r="M116" s="379">
        <v>1357894</v>
      </c>
    </row>
    <row r="117" spans="1:13" ht="64.5" x14ac:dyDescent="0.25">
      <c r="A117" s="170" t="s">
        <v>226</v>
      </c>
      <c r="B117" s="118" t="s">
        <v>92</v>
      </c>
      <c r="C117" s="119" t="s">
        <v>227</v>
      </c>
      <c r="D117" s="103" t="s">
        <v>192</v>
      </c>
      <c r="E117" s="103" t="s">
        <v>327</v>
      </c>
      <c r="F117" s="154" t="s">
        <v>328</v>
      </c>
      <c r="G117" s="68">
        <v>2715789</v>
      </c>
      <c r="H117" s="251" t="s">
        <v>236</v>
      </c>
      <c r="I117" s="245">
        <v>2715789</v>
      </c>
      <c r="J117" s="174" t="s">
        <v>337</v>
      </c>
      <c r="K117" s="121">
        <v>100</v>
      </c>
      <c r="L117" s="122" t="s">
        <v>108</v>
      </c>
      <c r="M117" s="379">
        <v>1357894</v>
      </c>
    </row>
    <row r="118" spans="1:13" ht="64.5" x14ac:dyDescent="0.25">
      <c r="A118" s="170" t="s">
        <v>226</v>
      </c>
      <c r="B118" s="118" t="s">
        <v>92</v>
      </c>
      <c r="C118" s="119" t="s">
        <v>227</v>
      </c>
      <c r="D118" s="103" t="s">
        <v>192</v>
      </c>
      <c r="E118" s="103" t="s">
        <v>327</v>
      </c>
      <c r="F118" s="154" t="s">
        <v>328</v>
      </c>
      <c r="G118" s="68">
        <v>2715789</v>
      </c>
      <c r="H118" s="251" t="s">
        <v>236</v>
      </c>
      <c r="I118" s="245">
        <v>2715789</v>
      </c>
      <c r="J118" s="174" t="s">
        <v>338</v>
      </c>
      <c r="K118" s="121">
        <v>100</v>
      </c>
      <c r="L118" s="122" t="s">
        <v>108</v>
      </c>
      <c r="M118" s="379">
        <v>1357894</v>
      </c>
    </row>
    <row r="119" spans="1:13" ht="64.5" x14ac:dyDescent="0.25">
      <c r="A119" s="170" t="s">
        <v>226</v>
      </c>
      <c r="B119" s="118" t="s">
        <v>92</v>
      </c>
      <c r="C119" s="119" t="s">
        <v>227</v>
      </c>
      <c r="D119" s="103" t="s">
        <v>192</v>
      </c>
      <c r="E119" s="103" t="s">
        <v>327</v>
      </c>
      <c r="F119" s="154" t="s">
        <v>328</v>
      </c>
      <c r="G119" s="68">
        <v>2715789</v>
      </c>
      <c r="H119" s="251" t="s">
        <v>236</v>
      </c>
      <c r="I119" s="245">
        <v>2715789</v>
      </c>
      <c r="J119" s="174" t="s">
        <v>339</v>
      </c>
      <c r="K119" s="121">
        <v>100</v>
      </c>
      <c r="L119" s="122" t="s">
        <v>108</v>
      </c>
      <c r="M119" s="379">
        <v>1357894</v>
      </c>
    </row>
    <row r="120" spans="1:13" ht="64.5" x14ac:dyDescent="0.25">
      <c r="A120" s="170" t="s">
        <v>226</v>
      </c>
      <c r="B120" s="118" t="s">
        <v>92</v>
      </c>
      <c r="C120" s="119" t="s">
        <v>227</v>
      </c>
      <c r="D120" s="103" t="s">
        <v>192</v>
      </c>
      <c r="E120" s="103" t="s">
        <v>327</v>
      </c>
      <c r="F120" s="154" t="s">
        <v>328</v>
      </c>
      <c r="G120" s="68">
        <v>2715789</v>
      </c>
      <c r="H120" s="251" t="s">
        <v>236</v>
      </c>
      <c r="I120" s="245">
        <v>2715789</v>
      </c>
      <c r="J120" s="174" t="s">
        <v>340</v>
      </c>
      <c r="K120" s="121">
        <v>12</v>
      </c>
      <c r="L120" s="122" t="s">
        <v>215</v>
      </c>
      <c r="M120" s="379">
        <v>1357894</v>
      </c>
    </row>
    <row r="121" spans="1:13" ht="64.5" x14ac:dyDescent="0.25">
      <c r="A121" s="170" t="s">
        <v>226</v>
      </c>
      <c r="B121" s="118" t="s">
        <v>92</v>
      </c>
      <c r="C121" s="119" t="s">
        <v>227</v>
      </c>
      <c r="D121" s="103" t="s">
        <v>192</v>
      </c>
      <c r="E121" s="103" t="s">
        <v>327</v>
      </c>
      <c r="F121" s="154" t="s">
        <v>328</v>
      </c>
      <c r="G121" s="68">
        <v>2715789</v>
      </c>
      <c r="H121" s="251" t="s">
        <v>236</v>
      </c>
      <c r="I121" s="245">
        <v>2715789</v>
      </c>
      <c r="J121" s="174" t="s">
        <v>341</v>
      </c>
      <c r="K121" s="121">
        <v>100</v>
      </c>
      <c r="L121" s="122" t="s">
        <v>108</v>
      </c>
      <c r="M121" s="379">
        <v>1357894</v>
      </c>
    </row>
    <row r="122" spans="1:13" ht="64.5" x14ac:dyDescent="0.25">
      <c r="A122" s="170" t="s">
        <v>226</v>
      </c>
      <c r="B122" s="118" t="s">
        <v>92</v>
      </c>
      <c r="C122" s="119" t="s">
        <v>227</v>
      </c>
      <c r="D122" s="103" t="s">
        <v>192</v>
      </c>
      <c r="E122" s="103" t="s">
        <v>327</v>
      </c>
      <c r="F122" s="154" t="s">
        <v>328</v>
      </c>
      <c r="G122" s="68">
        <v>2715789</v>
      </c>
      <c r="H122" s="251" t="s">
        <v>236</v>
      </c>
      <c r="I122" s="245">
        <v>2715789</v>
      </c>
      <c r="J122" s="174" t="s">
        <v>342</v>
      </c>
      <c r="K122" s="121">
        <v>100</v>
      </c>
      <c r="L122" s="122" t="s">
        <v>108</v>
      </c>
      <c r="M122" s="379">
        <v>1357894</v>
      </c>
    </row>
    <row r="123" spans="1:13" ht="64.5" x14ac:dyDescent="0.25">
      <c r="A123" s="170" t="s">
        <v>226</v>
      </c>
      <c r="B123" s="118" t="s">
        <v>92</v>
      </c>
      <c r="C123" s="119" t="s">
        <v>227</v>
      </c>
      <c r="D123" s="103" t="s">
        <v>192</v>
      </c>
      <c r="E123" s="103" t="s">
        <v>327</v>
      </c>
      <c r="F123" s="154" t="s">
        <v>328</v>
      </c>
      <c r="G123" s="68">
        <v>2715789</v>
      </c>
      <c r="H123" s="251" t="s">
        <v>236</v>
      </c>
      <c r="I123" s="245">
        <v>2715789</v>
      </c>
      <c r="J123" s="174" t="s">
        <v>343</v>
      </c>
      <c r="K123" s="121">
        <v>4</v>
      </c>
      <c r="L123" s="122" t="s">
        <v>215</v>
      </c>
      <c r="M123" s="379">
        <v>1357894</v>
      </c>
    </row>
    <row r="124" spans="1:13" ht="64.5" x14ac:dyDescent="0.25">
      <c r="A124" s="170" t="s">
        <v>226</v>
      </c>
      <c r="B124" s="118" t="s">
        <v>92</v>
      </c>
      <c r="C124" s="119" t="s">
        <v>227</v>
      </c>
      <c r="D124" s="103" t="s">
        <v>192</v>
      </c>
      <c r="E124" s="103" t="s">
        <v>327</v>
      </c>
      <c r="F124" s="154" t="s">
        <v>328</v>
      </c>
      <c r="G124" s="68">
        <v>2715789</v>
      </c>
      <c r="H124" s="251" t="s">
        <v>236</v>
      </c>
      <c r="I124" s="245">
        <v>2715789</v>
      </c>
      <c r="J124" s="174" t="s">
        <v>344</v>
      </c>
      <c r="K124" s="121">
        <v>100</v>
      </c>
      <c r="L124" s="122" t="s">
        <v>108</v>
      </c>
      <c r="M124" s="379">
        <v>1357894</v>
      </c>
    </row>
    <row r="125" spans="1:13" ht="64.5" x14ac:dyDescent="0.25">
      <c r="A125" s="170" t="s">
        <v>226</v>
      </c>
      <c r="B125" s="118" t="s">
        <v>92</v>
      </c>
      <c r="C125" s="119" t="s">
        <v>227</v>
      </c>
      <c r="D125" s="103" t="s">
        <v>192</v>
      </c>
      <c r="E125" s="103" t="s">
        <v>327</v>
      </c>
      <c r="F125" s="154" t="s">
        <v>328</v>
      </c>
      <c r="G125" s="68">
        <v>2715789</v>
      </c>
      <c r="H125" s="251" t="s">
        <v>236</v>
      </c>
      <c r="I125" s="245">
        <v>2715789</v>
      </c>
      <c r="J125" s="174" t="s">
        <v>345</v>
      </c>
      <c r="K125" s="121">
        <v>100</v>
      </c>
      <c r="L125" s="122" t="s">
        <v>108</v>
      </c>
      <c r="M125" s="379">
        <v>1357894</v>
      </c>
    </row>
    <row r="126" spans="1:13" ht="64.5" x14ac:dyDescent="0.25">
      <c r="A126" s="170" t="s">
        <v>226</v>
      </c>
      <c r="B126" s="118" t="s">
        <v>92</v>
      </c>
      <c r="C126" s="119" t="s">
        <v>227</v>
      </c>
      <c r="D126" s="103" t="s">
        <v>192</v>
      </c>
      <c r="E126" s="103" t="s">
        <v>327</v>
      </c>
      <c r="F126" s="154" t="s">
        <v>328</v>
      </c>
      <c r="G126" s="68">
        <v>2715789</v>
      </c>
      <c r="H126" s="251" t="s">
        <v>236</v>
      </c>
      <c r="I126" s="245">
        <v>2715789</v>
      </c>
      <c r="J126" s="174" t="s">
        <v>346</v>
      </c>
      <c r="K126" s="121">
        <v>100</v>
      </c>
      <c r="L126" s="122" t="s">
        <v>108</v>
      </c>
      <c r="M126" s="379">
        <v>1357894</v>
      </c>
    </row>
    <row r="127" spans="1:13" ht="64.5" x14ac:dyDescent="0.25">
      <c r="A127" s="170" t="s">
        <v>226</v>
      </c>
      <c r="B127" s="118" t="s">
        <v>92</v>
      </c>
      <c r="C127" s="119" t="s">
        <v>227</v>
      </c>
      <c r="D127" s="103" t="s">
        <v>192</v>
      </c>
      <c r="E127" s="103" t="s">
        <v>327</v>
      </c>
      <c r="F127" s="154" t="s">
        <v>328</v>
      </c>
      <c r="G127" s="68">
        <v>2715798</v>
      </c>
      <c r="H127" s="251" t="s">
        <v>236</v>
      </c>
      <c r="I127" s="245">
        <v>2715798</v>
      </c>
      <c r="J127" s="174" t="s">
        <v>347</v>
      </c>
      <c r="K127" s="121">
        <v>100</v>
      </c>
      <c r="L127" s="122" t="s">
        <v>108</v>
      </c>
      <c r="M127" s="379">
        <v>1357894</v>
      </c>
    </row>
    <row r="128" spans="1:13" ht="38.25" x14ac:dyDescent="0.25">
      <c r="A128" s="116" t="s">
        <v>321</v>
      </c>
      <c r="B128" s="258" t="s">
        <v>322</v>
      </c>
      <c r="C128" s="137" t="s">
        <v>348</v>
      </c>
      <c r="D128" s="258" t="s">
        <v>166</v>
      </c>
      <c r="E128" s="172" t="s">
        <v>166</v>
      </c>
      <c r="F128" s="393" t="s">
        <v>349</v>
      </c>
      <c r="G128" s="66">
        <v>7000000</v>
      </c>
      <c r="H128" s="175" t="s">
        <v>236</v>
      </c>
      <c r="I128" s="66">
        <v>7000000</v>
      </c>
      <c r="J128" s="116" t="s">
        <v>439</v>
      </c>
      <c r="K128" s="236">
        <v>4</v>
      </c>
      <c r="L128" s="111" t="s">
        <v>215</v>
      </c>
      <c r="M128" s="122">
        <v>0</v>
      </c>
    </row>
    <row r="129" spans="1:13" ht="38.25" x14ac:dyDescent="0.25">
      <c r="A129" s="116" t="s">
        <v>321</v>
      </c>
      <c r="B129" s="258" t="s">
        <v>322</v>
      </c>
      <c r="C129" s="137" t="s">
        <v>348</v>
      </c>
      <c r="D129" s="258" t="s">
        <v>166</v>
      </c>
      <c r="E129" s="172" t="s">
        <v>166</v>
      </c>
      <c r="F129" s="393"/>
      <c r="G129" s="66">
        <v>7000000</v>
      </c>
      <c r="H129" s="175" t="s">
        <v>236</v>
      </c>
      <c r="I129" s="66">
        <v>7000000</v>
      </c>
      <c r="J129" s="116" t="s">
        <v>440</v>
      </c>
      <c r="K129" s="236">
        <v>4</v>
      </c>
      <c r="L129" s="111" t="s">
        <v>215</v>
      </c>
      <c r="M129" s="122">
        <v>0</v>
      </c>
    </row>
    <row r="130" spans="1:13" ht="51" x14ac:dyDescent="0.25">
      <c r="A130" s="116" t="s">
        <v>321</v>
      </c>
      <c r="B130" s="258" t="s">
        <v>322</v>
      </c>
      <c r="C130" s="137" t="s">
        <v>348</v>
      </c>
      <c r="D130" s="258" t="s">
        <v>166</v>
      </c>
      <c r="E130" s="172" t="s">
        <v>166</v>
      </c>
      <c r="F130" s="393"/>
      <c r="G130" s="66">
        <v>11000000</v>
      </c>
      <c r="H130" s="175" t="s">
        <v>236</v>
      </c>
      <c r="I130" s="66">
        <v>11000000</v>
      </c>
      <c r="J130" s="116" t="s">
        <v>441</v>
      </c>
      <c r="K130" s="236">
        <v>4</v>
      </c>
      <c r="L130" s="111" t="s">
        <v>215</v>
      </c>
      <c r="M130" s="122">
        <v>0</v>
      </c>
    </row>
    <row r="131" spans="1:13" ht="38.25" x14ac:dyDescent="0.25">
      <c r="A131" s="116" t="s">
        <v>321</v>
      </c>
      <c r="B131" s="258" t="s">
        <v>322</v>
      </c>
      <c r="C131" s="137" t="s">
        <v>348</v>
      </c>
      <c r="D131" s="258" t="s">
        <v>166</v>
      </c>
      <c r="E131" s="172" t="s">
        <v>166</v>
      </c>
      <c r="F131" s="393"/>
      <c r="G131" s="66">
        <v>9600000</v>
      </c>
      <c r="H131" s="175" t="s">
        <v>236</v>
      </c>
      <c r="I131" s="66">
        <v>9600000</v>
      </c>
      <c r="J131" s="116" t="s">
        <v>442</v>
      </c>
      <c r="K131" s="236">
        <v>8</v>
      </c>
      <c r="L131" s="111" t="s">
        <v>215</v>
      </c>
      <c r="M131" s="122">
        <v>0</v>
      </c>
    </row>
    <row r="132" spans="1:13" ht="38.25" x14ac:dyDescent="0.25">
      <c r="A132" s="116" t="s">
        <v>321</v>
      </c>
      <c r="B132" s="258" t="s">
        <v>322</v>
      </c>
      <c r="C132" s="137" t="s">
        <v>348</v>
      </c>
      <c r="D132" s="258" t="s">
        <v>166</v>
      </c>
      <c r="E132" s="172" t="s">
        <v>166</v>
      </c>
      <c r="F132" s="393"/>
      <c r="G132" s="66">
        <v>400000</v>
      </c>
      <c r="H132" s="175" t="s">
        <v>236</v>
      </c>
      <c r="I132" s="66">
        <v>400000</v>
      </c>
      <c r="J132" s="116" t="s">
        <v>443</v>
      </c>
      <c r="K132" s="236">
        <v>1</v>
      </c>
      <c r="L132" s="111" t="s">
        <v>215</v>
      </c>
      <c r="M132" s="122">
        <v>0</v>
      </c>
    </row>
    <row r="133" spans="1:13" ht="64.5" x14ac:dyDescent="0.25">
      <c r="A133" s="170" t="s">
        <v>226</v>
      </c>
      <c r="B133" s="176" t="s">
        <v>92</v>
      </c>
      <c r="C133" s="119" t="s">
        <v>227</v>
      </c>
      <c r="D133" s="103" t="s">
        <v>192</v>
      </c>
      <c r="E133" s="103" t="s">
        <v>327</v>
      </c>
      <c r="F133" s="53" t="s">
        <v>407</v>
      </c>
      <c r="G133" s="238">
        <v>30400000</v>
      </c>
      <c r="H133" s="252" t="s">
        <v>236</v>
      </c>
      <c r="I133" s="77">
        <v>30400000</v>
      </c>
      <c r="J133" s="53" t="s">
        <v>406</v>
      </c>
      <c r="K133" s="60">
        <v>100</v>
      </c>
      <c r="L133" s="76" t="s">
        <v>108</v>
      </c>
      <c r="M133" s="60">
        <v>0</v>
      </c>
    </row>
    <row r="134" spans="1:13" ht="64.5" x14ac:dyDescent="0.25">
      <c r="A134" s="170" t="s">
        <v>226</v>
      </c>
      <c r="B134" s="176" t="s">
        <v>92</v>
      </c>
      <c r="C134" s="119" t="s">
        <v>227</v>
      </c>
      <c r="D134" s="103" t="s">
        <v>192</v>
      </c>
      <c r="E134" s="103" t="s">
        <v>327</v>
      </c>
      <c r="F134" s="239" t="s">
        <v>408</v>
      </c>
      <c r="G134" s="238">
        <v>41871845</v>
      </c>
      <c r="H134" s="253" t="s">
        <v>236</v>
      </c>
      <c r="I134" s="77">
        <v>41871845</v>
      </c>
      <c r="J134" s="137" t="s">
        <v>409</v>
      </c>
      <c r="K134" s="60">
        <v>100</v>
      </c>
      <c r="L134" s="239" t="s">
        <v>108</v>
      </c>
      <c r="M134" s="60">
        <v>0</v>
      </c>
    </row>
    <row r="135" spans="1:13" ht="64.5" x14ac:dyDescent="0.25">
      <c r="A135" s="170" t="s">
        <v>226</v>
      </c>
      <c r="B135" s="176" t="s">
        <v>92</v>
      </c>
      <c r="C135" s="119" t="s">
        <v>227</v>
      </c>
      <c r="D135" s="103" t="s">
        <v>490</v>
      </c>
      <c r="E135" s="103" t="s">
        <v>490</v>
      </c>
      <c r="F135" s="240" t="s">
        <v>444</v>
      </c>
      <c r="G135" s="238">
        <v>10000000</v>
      </c>
      <c r="H135" s="253" t="s">
        <v>236</v>
      </c>
      <c r="I135" s="77">
        <v>10000000</v>
      </c>
      <c r="J135" s="137" t="s">
        <v>445</v>
      </c>
      <c r="K135" s="60">
        <v>100</v>
      </c>
      <c r="L135" s="239" t="s">
        <v>108</v>
      </c>
      <c r="M135" s="60">
        <v>0</v>
      </c>
    </row>
    <row r="136" spans="1:13" x14ac:dyDescent="0.25">
      <c r="G136" s="78">
        <f>SUM(G7:G135)</f>
        <v>620871845</v>
      </c>
      <c r="H136" s="32"/>
      <c r="I136" s="79">
        <f>SUM(I7:I135)</f>
        <v>620871845</v>
      </c>
    </row>
    <row r="137" spans="1:13" x14ac:dyDescent="0.25">
      <c r="G137" s="59"/>
    </row>
    <row r="138" spans="1:13" x14ac:dyDescent="0.25">
      <c r="G138" s="59"/>
      <c r="J138" s="246"/>
    </row>
    <row r="139" spans="1:13" x14ac:dyDescent="0.25">
      <c r="G139" s="59"/>
    </row>
    <row r="140" spans="1:13" x14ac:dyDescent="0.25">
      <c r="G140" s="59"/>
    </row>
    <row r="141" spans="1:13" x14ac:dyDescent="0.25">
      <c r="G141" s="59"/>
      <c r="J141" s="246"/>
    </row>
    <row r="142" spans="1:13" x14ac:dyDescent="0.25">
      <c r="G142" s="59"/>
    </row>
    <row r="143" spans="1:13" x14ac:dyDescent="0.25">
      <c r="G143" s="59"/>
    </row>
    <row r="144" spans="1:13" x14ac:dyDescent="0.25">
      <c r="G144" s="59"/>
    </row>
  </sheetData>
  <protectedRanges>
    <protectedRange sqref="B92:B97" name="Rango1_10"/>
    <protectedRange sqref="D92:D97" name="Rango1_10_2"/>
    <protectedRange sqref="B70:B73" name="Rango1_10_1"/>
    <protectedRange sqref="D70:D73" name="Rango1_10_2_2"/>
    <protectedRange sqref="K106" name="Rango1_5_2_1_1_1"/>
    <protectedRange sqref="L106" name="Rango1_5_2_1_2_1"/>
    <protectedRange sqref="D109:D127 D133:D135" name="Rango1_10_2_4"/>
    <protectedRange sqref="E109:E127 E133:E135" name="Rango1_10_11_2"/>
    <protectedRange sqref="K107" name="Rango1_36_1_1_2"/>
    <protectedRange sqref="L107" name="Rango1_36_1_2_2"/>
    <protectedRange sqref="A7:A13" name="Rango1_25"/>
    <protectedRange sqref="C7:C13" name="Rango1_1_1"/>
    <protectedRange sqref="B10:B13" name="Rango1_10_4"/>
    <protectedRange sqref="B30" name="Rango1_5_3_1_1"/>
    <protectedRange sqref="D9:D13" name="Rango1_10_2_1"/>
    <protectedRange sqref="E18:E20 D14:D24 D26:D27" name="Rango1_1_5_1_2"/>
    <protectedRange sqref="F10 F35:F53 F12:F13" name="Rango1_10_3_1"/>
    <protectedRange sqref="F11" name="Rango1_2_1_1_1"/>
    <protectedRange sqref="F14" name="Rango1_4_1_1"/>
    <protectedRange sqref="F15" name="Rango1_5_5_1"/>
    <protectedRange sqref="F18" name="Rango1_6_1_1"/>
    <protectedRange sqref="F19:F21" name="Rango1_14_1_1"/>
    <protectedRange sqref="F22:F24 F27" name="Rango1_15_1_2"/>
    <protectedRange sqref="J11" name="Rango1_9_1_1"/>
    <protectedRange sqref="K9 M9" name="Rango1_7_1_1_1"/>
    <protectedRange sqref="K11 M11" name="Rango1_9_1_2_1"/>
    <protectedRange sqref="K10 M10" name="Rango1_12_1_2_1"/>
    <protectedRange sqref="K12:M13 L14:L17 M16" name="Rango1_19_1_1_1"/>
    <protectedRange sqref="K32:K34 M32:M34" name="Rango1_31_1_1_1"/>
    <protectedRange sqref="K35:M35 L36:L53" name="Rango1_44_1_1_1"/>
    <protectedRange sqref="K36 M36" name="Rango1_47_1_1_1"/>
    <protectedRange sqref="K37 M37" name="Rango1_48_1_1_1"/>
    <protectedRange sqref="K38:K39 M38:M39" name="Rango1_49_1_1_1"/>
    <protectedRange sqref="K40:K46 M40:M46" name="Rango1_50_1_1_1"/>
    <protectedRange sqref="K47 M47" name="Rango1_52_1_1_1"/>
    <protectedRange sqref="K48:K50 M48:M50" name="Rango1_53_1_1_1"/>
    <protectedRange sqref="K51 M51" name="Rango1_54_1_1_1"/>
    <protectedRange sqref="K52:K53 M52:M53" name="Rango1_59_2_1_1"/>
    <protectedRange sqref="K16:K17 M17" name="Rango1_20_1_1_1_1"/>
    <protectedRange sqref="K14 M14" name="Rango1_21_1_1_1_1"/>
    <protectedRange sqref="K24 M24" name="Rango1_24_1_1_1_1"/>
    <protectedRange sqref="K18:M18" name="Rango1_26_1_1_1_1"/>
    <protectedRange sqref="K19:M19" name="Rango1_27_1_1_1_1"/>
    <protectedRange sqref="K20:M20" name="Rango1_28_1_1_1_1"/>
    <protectedRange sqref="K22 M22" name="Rango1_29_1_1_1_1"/>
    <protectedRange sqref="K21:M21 L22:L27 M26" name="Rango1_32_1_2_1_1"/>
    <protectedRange sqref="K15 M15" name="Rango1_5_2_1_1_2"/>
    <protectedRange sqref="K23 M23" name="Rango1_32_1_1_1_1_1"/>
    <protectedRange sqref="G11 I11" name="Rango1_10_10_1"/>
    <protectedRange sqref="E12:E17 E28:E34" name="Rango1_10_11_1"/>
    <protectedRange sqref="E21:E24 E26:E27" name="Rango1_1_5_6_2"/>
    <protectedRange sqref="K67:M67" name="Rango1_5_2_1_1_1_1"/>
    <protectedRange sqref="D25" name="Rango1_1_5_1_1_1"/>
    <protectedRange sqref="F25:F26" name="Rango1_15_1_1_1"/>
    <protectedRange sqref="E25" name="Rango1_1_5_6_1_1"/>
    <protectedRange sqref="K68:M68" name="Rango1_36_1_1_2_1"/>
  </protectedRanges>
  <mergeCells count="7">
    <mergeCell ref="F128:F132"/>
    <mergeCell ref="F54:F55"/>
    <mergeCell ref="L5:M5"/>
    <mergeCell ref="A3:F3"/>
    <mergeCell ref="F74:F86"/>
    <mergeCell ref="F87:F88"/>
    <mergeCell ref="F92:F97"/>
  </mergeCells>
  <pageMargins left="0.7" right="0.7" top="0.75" bottom="0.75" header="0.3" footer="0.3"/>
  <pageSetup orientation="portrait" horizontalDpi="360" verticalDpi="36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79B1E4E265E304E82CA5944772065D4" ma:contentTypeVersion="3" ma:contentTypeDescription="Crear nuevo documento." ma:contentTypeScope="" ma:versionID="07b0d10087a33f7360c944743790bb11">
  <xsd:schema xmlns:xsd="http://www.w3.org/2001/XMLSchema" xmlns:xs="http://www.w3.org/2001/XMLSchema" xmlns:p="http://schemas.microsoft.com/office/2006/metadata/properties" xmlns:ns2="2985bb4b-4701-49be-b6af-cb425f14ffe8" targetNamespace="http://schemas.microsoft.com/office/2006/metadata/properties" ma:root="true" ma:fieldsID="7c2484d199def4bd3a9f3c5bf1280387" ns2:_="">
    <xsd:import namespace="2985bb4b-4701-49be-b6af-cb425f14ffe8"/>
    <xsd:element name="properties">
      <xsd:complexType>
        <xsd:sequence>
          <xsd:element name="documentManagement">
            <xsd:complexType>
              <xsd:all>
                <xsd:element ref="ns2:Clasificaci_x00f3_n" minOccurs="0"/>
                <xsd:element ref="ns2:Descripci_x00f3_n"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85bb4b-4701-49be-b6af-cb425f14ffe8" elementFormDefault="qualified">
    <xsd:import namespace="http://schemas.microsoft.com/office/2006/documentManagement/types"/>
    <xsd:import namespace="http://schemas.microsoft.com/office/infopath/2007/PartnerControls"/>
    <xsd:element name="Clasificaci_x00f3_n" ma:index="8" nillable="true" ma:displayName="Clasificación" ma:default="Nuestra Políticas" ma:format="Dropdown" ma:internalName="Clasificaci_x00f3_n">
      <xsd:simpleType>
        <xsd:restriction base="dms:Choice">
          <xsd:enumeration value="Nuestra Políticas"/>
          <xsd:enumeration value="Nuestros Planes"/>
          <xsd:enumeration value="Programas y Proyectos"/>
          <xsd:enumeration value="Programas de Gobierno"/>
          <xsd:enumeration value="Planes de Acción"/>
          <xsd:enumeration value="Mapa de Riesgos"/>
          <xsd:enumeration value="Plan Anticorrupción"/>
          <xsd:enumeration value="Plan de Mejoramiento"/>
          <xsd:enumeration value="PIC"/>
          <xsd:enumeration value="Plan de Participación Ciudadana"/>
          <xsd:enumeration value="Plan Institucional"/>
          <xsd:enumeration value="Seguimiento al Plan Anticorrupción y de Servicio al Ciudadano"/>
        </xsd:restriction>
      </xsd:simpleType>
    </xsd:element>
    <xsd:element name="Descripci_x00f3_n" ma:index="9" nillable="true" ma:displayName="Descripción" ma:internalName="Descripci_x00f3_n">
      <xsd:simpleType>
        <xsd:restriction base="dms:Note"/>
      </xsd:simpleType>
    </xsd:element>
    <xsd:element name="Fecha" ma:index="10" nillable="true" ma:displayName="Fecha" ma:internalName="Fech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echa xmlns="2985bb4b-4701-49be-b6af-cb425f14ffe8">28/08/2021</Fecha>
    <Clasificaci_x00f3_n xmlns="2985bb4b-4701-49be-b6af-cb425f14ffe8">Planes de Acción</Clasificaci_x00f3_n>
    <Descripci_x00f3_n xmlns="2985bb4b-4701-49be-b6af-cb425f14ffe8">PLAN DE ACCION SALUD 2021</Descripci_x00f3_n>
  </documentManagement>
</p:properties>
</file>

<file path=customXml/itemProps1.xml><?xml version="1.0" encoding="utf-8"?>
<ds:datastoreItem xmlns:ds="http://schemas.openxmlformats.org/officeDocument/2006/customXml" ds:itemID="{8F4A6A63-3F73-4CF9-8B19-05765D7528F8}"/>
</file>

<file path=customXml/itemProps2.xml><?xml version="1.0" encoding="utf-8"?>
<ds:datastoreItem xmlns:ds="http://schemas.openxmlformats.org/officeDocument/2006/customXml" ds:itemID="{797861F1-FA38-442C-8EC4-3BA3EC09BF02}"/>
</file>

<file path=customXml/itemProps3.xml><?xml version="1.0" encoding="utf-8"?>
<ds:datastoreItem xmlns:ds="http://schemas.openxmlformats.org/officeDocument/2006/customXml" ds:itemID="{AE743B61-5ED7-400D-9A6F-CE02C30750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COAI </vt:lpstr>
      <vt:lpstr>Formato PAS PyP</vt:lpstr>
      <vt:lpstr>CODIGOS</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ACCION SALUD 2021</dc:title>
  <dc:creator>UNFPA</dc:creator>
  <cp:lastModifiedBy>ASUS</cp:lastModifiedBy>
  <cp:lastPrinted>2015-10-07T22:37:01Z</cp:lastPrinted>
  <dcterms:created xsi:type="dcterms:W3CDTF">2015-10-07T20:28:40Z</dcterms:created>
  <dcterms:modified xsi:type="dcterms:W3CDTF">2021-08-13T16:21:13Z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y fmtid="{D5CDD505-2E9C-101B-9397-08002B2CF9AE}" pid="3" name="ContentTypeId">
    <vt:lpwstr>0x010100C79B1E4E265E304E82CA5944772065D4</vt:lpwstr>
  </property>
</Properties>
</file>